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oedrehjaelpen.sharepoint.com/sites/Frivilligafdelingensite/Delte dokumenter/Økonomi (BIJ)/Årsregnskab/Skabelon/2025/"/>
    </mc:Choice>
  </mc:AlternateContent>
  <xr:revisionPtr revIDLastSave="2144" documentId="13_ncr:1_{C2B60794-B15A-4CC5-AC4C-DC031CBBDED8}" xr6:coauthVersionLast="47" xr6:coauthVersionMax="47" xr10:uidLastSave="{5B0EEF01-B285-497B-9DCD-0232C14BF21A}"/>
  <bookViews>
    <workbookView xWindow="-120" yWindow="-120" windowWidth="29040" windowHeight="15720" tabRatio="849" xr2:uid="{00000000-000D-0000-FFFF-FFFF00000000}"/>
  </bookViews>
  <sheets>
    <sheet name="Forside" sheetId="40" r:id="rId1"/>
    <sheet name="Budget" sheetId="1" r:id="rId2"/>
    <sheet name="Noter budget" sheetId="8" r:id="rId3"/>
    <sheet name="Vejledning" sheetId="39" r:id="rId4"/>
    <sheet name="Basisoplysninger" sheetId="20" r:id="rId5"/>
    <sheet name="Indtastning budgettal" sheetId="26" r:id="rId6"/>
    <sheet name="OM LÅS" sheetId="10" state="hidden" r:id="rId7"/>
  </sheets>
  <definedNames>
    <definedName name="_xlnm.Print_Area" localSheetId="4">Basisoplysninger!$A$1:$G$24</definedName>
    <definedName name="_xlnm.Print_Area" localSheetId="1">Budget!$A$1:$I$43</definedName>
    <definedName name="_xlnm.Print_Area" localSheetId="0">Forside!$A$1:$F$49</definedName>
    <definedName name="_xlnm.Print_Area" localSheetId="5">'Indtastning budgettal'!$A$1:$K$120</definedName>
    <definedName name="_xlnm.Print_Area" localSheetId="2">'Noter budget'!$A$1:$J$151</definedName>
    <definedName name="_xlnm.Print_Area" localSheetId="3">Vejledning!$A$1:$B$47</definedName>
    <definedName name="_xlnm.Print_Titles" localSheetId="5">'Indtastning budgettal'!$1:$6</definedName>
    <definedName name="_xlnm.Print_Titles" localSheetId="2">'Noter budget'!$1:$9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6" i="26" l="1"/>
  <c r="I116" i="26"/>
  <c r="G116" i="26"/>
  <c r="A20" i="40"/>
  <c r="A14" i="40"/>
  <c r="A17" i="40"/>
  <c r="J72" i="8" l="1"/>
  <c r="J71" i="8"/>
  <c r="J70" i="8"/>
  <c r="H72" i="8"/>
  <c r="H71" i="8"/>
  <c r="H70" i="8"/>
  <c r="F72" i="8"/>
  <c r="F71" i="8"/>
  <c r="F70" i="8"/>
  <c r="D72" i="8"/>
  <c r="D71" i="8"/>
  <c r="D70" i="8"/>
  <c r="I22" i="1" l="1"/>
  <c r="I20" i="1"/>
  <c r="G22" i="1"/>
  <c r="G20" i="1"/>
  <c r="E22" i="1"/>
  <c r="E20" i="1"/>
  <c r="I14" i="1"/>
  <c r="I10" i="1"/>
  <c r="G14" i="1"/>
  <c r="G10" i="1"/>
  <c r="E14" i="1"/>
  <c r="E10" i="1"/>
  <c r="J132" i="8"/>
  <c r="J131" i="8"/>
  <c r="H132" i="8"/>
  <c r="H131" i="8"/>
  <c r="F132" i="8"/>
  <c r="F131" i="8"/>
  <c r="J126" i="8"/>
  <c r="J125" i="8"/>
  <c r="J124" i="8"/>
  <c r="J123" i="8"/>
  <c r="J122" i="8"/>
  <c r="J121" i="8"/>
  <c r="J120" i="8"/>
  <c r="J119" i="8"/>
  <c r="J118" i="8"/>
  <c r="J117" i="8"/>
  <c r="J116" i="8"/>
  <c r="J115" i="8"/>
  <c r="H126" i="8"/>
  <c r="H125" i="8"/>
  <c r="H124" i="8"/>
  <c r="H123" i="8"/>
  <c r="H122" i="8"/>
  <c r="H121" i="8"/>
  <c r="H120" i="8"/>
  <c r="H119" i="8"/>
  <c r="H118" i="8"/>
  <c r="H117" i="8"/>
  <c r="H116" i="8"/>
  <c r="H115" i="8"/>
  <c r="F126" i="8"/>
  <c r="F125" i="8"/>
  <c r="F124" i="8"/>
  <c r="F123" i="8"/>
  <c r="F122" i="8"/>
  <c r="F121" i="8"/>
  <c r="F120" i="8"/>
  <c r="F119" i="8"/>
  <c r="F118" i="8"/>
  <c r="F117" i="8"/>
  <c r="F116" i="8"/>
  <c r="F115" i="8"/>
  <c r="C110" i="8"/>
  <c r="C109" i="8"/>
  <c r="C108" i="8"/>
  <c r="C107" i="8"/>
  <c r="C106" i="8"/>
  <c r="C96" i="8"/>
  <c r="C95" i="8"/>
  <c r="J110" i="8"/>
  <c r="J109" i="8"/>
  <c r="J108" i="8"/>
  <c r="J107" i="8"/>
  <c r="J106" i="8"/>
  <c r="H110" i="8"/>
  <c r="H109" i="8"/>
  <c r="H108" i="8"/>
  <c r="H107" i="8"/>
  <c r="H106" i="8"/>
  <c r="F110" i="8"/>
  <c r="F109" i="8"/>
  <c r="F108" i="8"/>
  <c r="F107" i="8"/>
  <c r="F106" i="8"/>
  <c r="J96" i="8"/>
  <c r="J95" i="8"/>
  <c r="J94" i="8"/>
  <c r="J93" i="8"/>
  <c r="J92" i="8"/>
  <c r="J91" i="8"/>
  <c r="J90" i="8"/>
  <c r="J89" i="8"/>
  <c r="J88" i="8"/>
  <c r="J87" i="8"/>
  <c r="J86" i="8"/>
  <c r="J85" i="8"/>
  <c r="J84" i="8"/>
  <c r="J83" i="8"/>
  <c r="J82" i="8"/>
  <c r="J81" i="8"/>
  <c r="J80" i="8"/>
  <c r="J79" i="8"/>
  <c r="J78" i="8"/>
  <c r="J77" i="8"/>
  <c r="H96" i="8"/>
  <c r="H95" i="8"/>
  <c r="H94" i="8"/>
  <c r="H93" i="8"/>
  <c r="H92" i="8"/>
  <c r="H91" i="8"/>
  <c r="H90" i="8"/>
  <c r="H89" i="8"/>
  <c r="H88" i="8"/>
  <c r="H87" i="8"/>
  <c r="H86" i="8"/>
  <c r="H85" i="8"/>
  <c r="H84" i="8"/>
  <c r="H83" i="8"/>
  <c r="H82" i="8"/>
  <c r="H81" i="8"/>
  <c r="H80" i="8"/>
  <c r="H79" i="8"/>
  <c r="H78" i="8"/>
  <c r="H77" i="8"/>
  <c r="F96" i="8"/>
  <c r="F95" i="8"/>
  <c r="F94" i="8"/>
  <c r="F93" i="8"/>
  <c r="F92" i="8"/>
  <c r="F91" i="8"/>
  <c r="F90" i="8"/>
  <c r="F89" i="8"/>
  <c r="F88" i="8"/>
  <c r="F87" i="8"/>
  <c r="F86" i="8"/>
  <c r="F85" i="8"/>
  <c r="F84" i="8"/>
  <c r="F83" i="8"/>
  <c r="F82" i="8"/>
  <c r="F81" i="8"/>
  <c r="F80" i="8"/>
  <c r="F79" i="8"/>
  <c r="F78" i="8"/>
  <c r="F77" i="8"/>
  <c r="J73" i="8"/>
  <c r="I13" i="1" s="1"/>
  <c r="J66" i="8"/>
  <c r="J65" i="8"/>
  <c r="J64" i="8"/>
  <c r="J63" i="8"/>
  <c r="J62" i="8"/>
  <c r="J61" i="8"/>
  <c r="J60" i="8"/>
  <c r="J59" i="8"/>
  <c r="H66" i="8"/>
  <c r="H65" i="8"/>
  <c r="H64" i="8"/>
  <c r="H63" i="8"/>
  <c r="H62" i="8"/>
  <c r="H61" i="8"/>
  <c r="H60" i="8"/>
  <c r="H59" i="8"/>
  <c r="F66" i="8"/>
  <c r="F65" i="8"/>
  <c r="F64" i="8"/>
  <c r="F63" i="8"/>
  <c r="F62" i="8"/>
  <c r="F61" i="8"/>
  <c r="F60" i="8"/>
  <c r="F59" i="8"/>
  <c r="J39" i="8"/>
  <c r="J38" i="8"/>
  <c r="J37" i="8"/>
  <c r="J36" i="8"/>
  <c r="J35" i="8"/>
  <c r="J34" i="8"/>
  <c r="J33" i="8"/>
  <c r="J32" i="8"/>
  <c r="J31" i="8"/>
  <c r="J30" i="8"/>
  <c r="J29" i="8"/>
  <c r="J28" i="8"/>
  <c r="J27" i="8"/>
  <c r="J26" i="8"/>
  <c r="J25" i="8"/>
  <c r="J24" i="8"/>
  <c r="J23" i="8"/>
  <c r="J22" i="8"/>
  <c r="H39" i="8"/>
  <c r="H38" i="8"/>
  <c r="H37" i="8"/>
  <c r="H36" i="8"/>
  <c r="H35" i="8"/>
  <c r="H34" i="8"/>
  <c r="H33" i="8"/>
  <c r="H32" i="8"/>
  <c r="H31" i="8"/>
  <c r="H30" i="8"/>
  <c r="H29" i="8"/>
  <c r="H28" i="8"/>
  <c r="H27" i="8"/>
  <c r="H26" i="8"/>
  <c r="H25" i="8"/>
  <c r="H24" i="8"/>
  <c r="H23" i="8"/>
  <c r="H22" i="8"/>
  <c r="F39" i="8"/>
  <c r="F38" i="8"/>
  <c r="F37" i="8"/>
  <c r="F36" i="8"/>
  <c r="F35" i="8"/>
  <c r="F34" i="8"/>
  <c r="F33" i="8"/>
  <c r="F32" i="8"/>
  <c r="F31" i="8"/>
  <c r="F30" i="8"/>
  <c r="F29" i="8"/>
  <c r="F28" i="8"/>
  <c r="F27" i="8"/>
  <c r="F26" i="8"/>
  <c r="F25" i="8"/>
  <c r="F24" i="8"/>
  <c r="F23" i="8"/>
  <c r="F22" i="8"/>
  <c r="J17" i="8"/>
  <c r="J16" i="8"/>
  <c r="J15" i="8"/>
  <c r="J14" i="8"/>
  <c r="H17" i="8"/>
  <c r="H16" i="8"/>
  <c r="H15" i="8"/>
  <c r="H14" i="8"/>
  <c r="F17" i="8"/>
  <c r="F16" i="8"/>
  <c r="F15" i="8"/>
  <c r="F14" i="8"/>
  <c r="J7" i="8"/>
  <c r="H7" i="8"/>
  <c r="F7" i="8"/>
  <c r="D7" i="8"/>
  <c r="A5" i="8"/>
  <c r="A5" i="1"/>
  <c r="A4" i="20"/>
  <c r="A3" i="26"/>
  <c r="A4" i="1" s="1"/>
  <c r="A4" i="8"/>
  <c r="D110" i="8"/>
  <c r="D109" i="8"/>
  <c r="D108" i="8"/>
  <c r="D107" i="8"/>
  <c r="D106" i="8"/>
  <c r="D96" i="8"/>
  <c r="K113" i="26"/>
  <c r="I113" i="26"/>
  <c r="K107" i="26"/>
  <c r="I107" i="26"/>
  <c r="K103" i="26"/>
  <c r="I103" i="26"/>
  <c r="K89" i="26"/>
  <c r="I89" i="26"/>
  <c r="G89" i="26"/>
  <c r="K86" i="26"/>
  <c r="I86" i="26"/>
  <c r="G86" i="26"/>
  <c r="E86" i="26"/>
  <c r="K34" i="26"/>
  <c r="I34" i="26"/>
  <c r="G34" i="26"/>
  <c r="E34" i="26"/>
  <c r="K56" i="26"/>
  <c r="I56" i="26"/>
  <c r="K31" i="26"/>
  <c r="I31" i="26"/>
  <c r="K26" i="26"/>
  <c r="I26" i="26"/>
  <c r="F133" i="8" l="1"/>
  <c r="E23" i="1" s="1"/>
  <c r="J133" i="8"/>
  <c r="I23" i="1" s="1"/>
  <c r="F127" i="8"/>
  <c r="E21" i="1" s="1"/>
  <c r="F111" i="8"/>
  <c r="E19" i="1" s="1"/>
  <c r="F40" i="8"/>
  <c r="E18" i="1" s="1"/>
  <c r="F73" i="8"/>
  <c r="E13" i="1" s="1"/>
  <c r="F67" i="8"/>
  <c r="E12" i="1" s="1"/>
  <c r="F18" i="8"/>
  <c r="E11" i="1" s="1"/>
  <c r="H133" i="8"/>
  <c r="G23" i="1" s="1"/>
  <c r="H67" i="8"/>
  <c r="G12" i="1" s="1"/>
  <c r="J18" i="8"/>
  <c r="I11" i="1" s="1"/>
  <c r="H127" i="8"/>
  <c r="G21" i="1" s="1"/>
  <c r="H111" i="8"/>
  <c r="G19" i="1" s="1"/>
  <c r="H40" i="8"/>
  <c r="G18" i="1" s="1"/>
  <c r="H73" i="8"/>
  <c r="G13" i="1" s="1"/>
  <c r="H18" i="8"/>
  <c r="G11" i="1" s="1"/>
  <c r="J127" i="8"/>
  <c r="I21" i="1" s="1"/>
  <c r="J111" i="8"/>
  <c r="I19" i="1" s="1"/>
  <c r="J40" i="8"/>
  <c r="I18" i="1" s="1"/>
  <c r="J67" i="8"/>
  <c r="I12" i="1" s="1"/>
  <c r="I108" i="26"/>
  <c r="K108" i="26"/>
  <c r="K16" i="26"/>
  <c r="I16" i="26"/>
  <c r="K13" i="26"/>
  <c r="I13" i="26"/>
  <c r="D81" i="8"/>
  <c r="G31" i="26"/>
  <c r="E31" i="26"/>
  <c r="D38" i="8"/>
  <c r="D35" i="8"/>
  <c r="G13" i="26"/>
  <c r="E13" i="26"/>
  <c r="D36" i="8"/>
  <c r="D37" i="8"/>
  <c r="I29" i="1" l="1"/>
  <c r="E29" i="1"/>
  <c r="F42" i="8"/>
  <c r="G29" i="1"/>
  <c r="H42" i="8"/>
  <c r="J42" i="8"/>
  <c r="K35" i="26"/>
  <c r="K109" i="26" s="1"/>
  <c r="K114" i="26" s="1"/>
  <c r="I35" i="26"/>
  <c r="I109" i="26" s="1"/>
  <c r="I114" i="26" s="1"/>
  <c r="I57" i="26"/>
  <c r="K57" i="26"/>
  <c r="D73" i="8"/>
  <c r="C13" i="1" s="1"/>
  <c r="D66" i="8"/>
  <c r="D65" i="8"/>
  <c r="K118" i="26" l="1"/>
  <c r="K58" i="26"/>
  <c r="K59" i="26" s="1"/>
  <c r="I118" i="26"/>
  <c r="I58" i="26"/>
  <c r="I59" i="26" s="1"/>
  <c r="I117" i="26" l="1"/>
  <c r="I119" i="26" s="1"/>
  <c r="G34" i="1"/>
  <c r="H44" i="8"/>
  <c r="H45" i="8" s="1"/>
  <c r="K117" i="26"/>
  <c r="K119" i="26" s="1"/>
  <c r="J44" i="8"/>
  <c r="J45" i="8" s="1"/>
  <c r="I34" i="1"/>
  <c r="D63" i="8"/>
  <c r="G107" i="26" l="1"/>
  <c r="G103" i="26"/>
  <c r="G56" i="26"/>
  <c r="G26" i="26"/>
  <c r="G16" i="26"/>
  <c r="G35" i="26" l="1"/>
  <c r="G108" i="26"/>
  <c r="G57" i="26"/>
  <c r="G59" i="26" l="1"/>
  <c r="G58" i="26"/>
  <c r="G118" i="26"/>
  <c r="G109" i="26"/>
  <c r="E34" i="1" l="1"/>
  <c r="F44" i="8"/>
  <c r="F45" i="8" s="1"/>
  <c r="C22" i="1"/>
  <c r="C20" i="1"/>
  <c r="C14" i="1"/>
  <c r="C10" i="1"/>
  <c r="D132" i="8"/>
  <c r="D131" i="8"/>
  <c r="D126" i="8"/>
  <c r="D125" i="8"/>
  <c r="D124" i="8"/>
  <c r="D123" i="8"/>
  <c r="D122" i="8"/>
  <c r="D121" i="8"/>
  <c r="D120" i="8"/>
  <c r="D119" i="8"/>
  <c r="D118" i="8"/>
  <c r="D117" i="8"/>
  <c r="D116" i="8"/>
  <c r="D115" i="8"/>
  <c r="D95" i="8"/>
  <c r="D94" i="8"/>
  <c r="D93" i="8"/>
  <c r="D92" i="8"/>
  <c r="D91" i="8"/>
  <c r="D90" i="8"/>
  <c r="D89" i="8"/>
  <c r="D88" i="8"/>
  <c r="D87" i="8"/>
  <c r="D86" i="8"/>
  <c r="D85" i="8"/>
  <c r="D84" i="8"/>
  <c r="D83" i="8"/>
  <c r="D82" i="8"/>
  <c r="D80" i="8"/>
  <c r="D79" i="8"/>
  <c r="D78" i="8"/>
  <c r="D77" i="8"/>
  <c r="C94" i="8"/>
  <c r="C93" i="8"/>
  <c r="C92" i="8"/>
  <c r="C91" i="8"/>
  <c r="C90" i="8"/>
  <c r="C89" i="8"/>
  <c r="C88" i="8"/>
  <c r="C87" i="8"/>
  <c r="C86" i="8"/>
  <c r="C85" i="8"/>
  <c r="C84" i="8"/>
  <c r="C83" i="8"/>
  <c r="C82" i="8"/>
  <c r="C81" i="8"/>
  <c r="C80" i="8"/>
  <c r="C79" i="8"/>
  <c r="C78" i="8"/>
  <c r="C77" i="8"/>
  <c r="D60" i="8"/>
  <c r="D61" i="8"/>
  <c r="D62" i="8"/>
  <c r="D64" i="8"/>
  <c r="D59" i="8"/>
  <c r="D23" i="8"/>
  <c r="D24" i="8"/>
  <c r="D25" i="8"/>
  <c r="D26" i="8"/>
  <c r="D27" i="8"/>
  <c r="D28" i="8"/>
  <c r="D29" i="8"/>
  <c r="D30" i="8"/>
  <c r="D31" i="8"/>
  <c r="D32" i="8"/>
  <c r="D33" i="8"/>
  <c r="D34" i="8"/>
  <c r="D39" i="8"/>
  <c r="D22" i="8"/>
  <c r="D17" i="8"/>
  <c r="D16" i="8"/>
  <c r="D15" i="8"/>
  <c r="D14" i="8"/>
  <c r="G113" i="26"/>
  <c r="E113" i="26"/>
  <c r="E107" i="26"/>
  <c r="E103" i="26"/>
  <c r="E89" i="26"/>
  <c r="E56" i="26"/>
  <c r="E26" i="26"/>
  <c r="E16" i="26"/>
  <c r="E108" i="26" l="1"/>
  <c r="D18" i="8"/>
  <c r="D67" i="8"/>
  <c r="E57" i="26"/>
  <c r="E116" i="26" s="1"/>
  <c r="E35" i="26"/>
  <c r="E109" i="26" l="1"/>
  <c r="E114" i="26" s="1"/>
  <c r="E15" i="1"/>
  <c r="E118" i="26"/>
  <c r="E58" i="26"/>
  <c r="E59" i="26" s="1"/>
  <c r="G114" i="26"/>
  <c r="G117" i="26" s="1"/>
  <c r="G119" i="26" s="1"/>
  <c r="E117" i="26" l="1"/>
  <c r="E119" i="26" s="1"/>
  <c r="D44" i="8"/>
  <c r="C34" i="1"/>
  <c r="C8" i="1" l="1"/>
  <c r="D8" i="8" l="1"/>
  <c r="E8" i="1"/>
  <c r="F8" i="8" s="1"/>
  <c r="E6" i="26"/>
  <c r="G6" i="26" s="1"/>
  <c r="I6" i="26" s="1"/>
  <c r="K6" i="26" s="1"/>
  <c r="G8" i="1"/>
  <c r="I8" i="1" l="1"/>
  <c r="J8" i="8" s="1"/>
  <c r="H8" i="8"/>
  <c r="I24" i="1"/>
  <c r="I15" i="1"/>
  <c r="I26" i="1" l="1"/>
  <c r="C11" i="1"/>
  <c r="I35" i="1" l="1"/>
  <c r="I36" i="1" s="1"/>
  <c r="I30" i="1"/>
  <c r="I31" i="1" s="1"/>
  <c r="D133" i="8"/>
  <c r="C23" i="1" l="1"/>
  <c r="C12" i="1" l="1"/>
  <c r="C15" i="1" s="1"/>
  <c r="D40" i="8"/>
  <c r="G15" i="1"/>
  <c r="D111" i="8"/>
  <c r="D127" i="8"/>
  <c r="C21" i="1" l="1"/>
  <c r="C19" i="1"/>
  <c r="D42" i="8"/>
  <c r="D45" i="8" s="1"/>
  <c r="C18" i="1"/>
  <c r="G24" i="1"/>
  <c r="G26" i="1" s="1"/>
  <c r="G35" i="1" l="1"/>
  <c r="G30" i="1"/>
  <c r="G31" i="1" s="1"/>
  <c r="E24" i="1"/>
  <c r="E26" i="1" s="1"/>
  <c r="C24" i="1"/>
  <c r="C26" i="1" s="1"/>
  <c r="C29" i="1"/>
  <c r="E35" i="1" l="1"/>
  <c r="E36" i="1" s="1"/>
  <c r="E30" i="1"/>
  <c r="E31" i="1" s="1"/>
  <c r="L39" i="1"/>
  <c r="C30" i="1"/>
  <c r="C31" i="1" s="1"/>
  <c r="G36" i="1"/>
  <c r="C35" i="1" l="1"/>
  <c r="C36" i="1" s="1"/>
  <c r="L40" i="1" l="1"/>
  <c r="L41" i="1" s="1"/>
</calcChain>
</file>

<file path=xl/sharedStrings.xml><?xml version="1.0" encoding="utf-8"?>
<sst xmlns="http://schemas.openxmlformats.org/spreadsheetml/2006/main" count="489" uniqueCount="291">
  <si>
    <t>Vejledning:</t>
  </si>
  <si>
    <t>Årstal og navn på lokalforening hentes automatisk fra indtastning under "Basisoplysninger"</t>
  </si>
  <si>
    <t>Side 1</t>
  </si>
  <si>
    <t>Resultatdisponering</t>
  </si>
  <si>
    <t>Side 2</t>
  </si>
  <si>
    <t>Faktisk</t>
  </si>
  <si>
    <t>Budget</t>
  </si>
  <si>
    <t>Note</t>
  </si>
  <si>
    <t>Årstal hentes automatisk fra indtastning under "Basisoplysninger"</t>
  </si>
  <si>
    <t>Indtægter</t>
  </si>
  <si>
    <t>Medlemskontingent</t>
  </si>
  <si>
    <t xml:space="preserve">Private tilskud </t>
  </si>
  <si>
    <t>Offentlige tilskud</t>
  </si>
  <si>
    <t xml:space="preserve">Renteindtægter   </t>
  </si>
  <si>
    <t>Indtægter i alt</t>
  </si>
  <si>
    <t>Beregnes automatisk</t>
  </si>
  <si>
    <t>Aktiviteter</t>
  </si>
  <si>
    <t>Kursusvirksomhed</t>
  </si>
  <si>
    <t>Drift af lokalforening</t>
  </si>
  <si>
    <t>Renter og gebyrer</t>
  </si>
  <si>
    <t>Donation til Fonden Mødrehjælpen</t>
  </si>
  <si>
    <t>Omkostninger i alt</t>
  </si>
  <si>
    <t>Resultat</t>
  </si>
  <si>
    <t>Overskudsdeling med Fonden</t>
  </si>
  <si>
    <t xml:space="preserve">Overført resultat </t>
  </si>
  <si>
    <t>TJEK AT RESULTAT OG DISPONERING STEMMER:</t>
  </si>
  <si>
    <t>Resultat:</t>
  </si>
  <si>
    <t>Resultatdisponering i alt:</t>
  </si>
  <si>
    <t>DIFFERENCE (SKAL GIVE 0)</t>
  </si>
  <si>
    <t>Side 3</t>
  </si>
  <si>
    <t>Side 4</t>
  </si>
  <si>
    <t>Indtægter butik</t>
  </si>
  <si>
    <t>Salg i butik</t>
  </si>
  <si>
    <t>Andre indtægter</t>
  </si>
  <si>
    <t>Salg online</t>
  </si>
  <si>
    <t>Kassedifferencer</t>
  </si>
  <si>
    <t>Indtægter butik i alt</t>
  </si>
  <si>
    <t>Vask af tøj</t>
  </si>
  <si>
    <t>Emballage</t>
  </si>
  <si>
    <t>Nyanskaffelser</t>
  </si>
  <si>
    <t>Husleje</t>
  </si>
  <si>
    <t>El</t>
  </si>
  <si>
    <t>Vand</t>
  </si>
  <si>
    <t>Varme</t>
  </si>
  <si>
    <t>Kontorhold, IT, porto, telefon m.v.</t>
  </si>
  <si>
    <t>Kørsel</t>
  </si>
  <si>
    <t>Rengøring, renovation, reparation m.m.</t>
  </si>
  <si>
    <t>Frivilligpleje</t>
  </si>
  <si>
    <t>Diverse</t>
  </si>
  <si>
    <t>Flytning og istandsættelse</t>
  </si>
  <si>
    <t>Abonnementer og medlemskab</t>
  </si>
  <si>
    <t>Udgifter salg online</t>
  </si>
  <si>
    <t>Resultat butik</t>
  </si>
  <si>
    <t>Resultat butik efter overskudsdeling</t>
  </si>
  <si>
    <t>Private tilskud</t>
  </si>
  <si>
    <t>Privatpersoner</t>
  </si>
  <si>
    <t>Fonde og legater</t>
  </si>
  <si>
    <t>Virksomheder</t>
  </si>
  <si>
    <t>Organisationer</t>
  </si>
  <si>
    <t>Donation fra Mødrehjælpen</t>
  </si>
  <si>
    <t>Private tilskud i alt</t>
  </si>
  <si>
    <t>Aktivitet 1</t>
  </si>
  <si>
    <t>Aktivitet 2</t>
  </si>
  <si>
    <t>Aktivitet 3</t>
  </si>
  <si>
    <t>Aktivitet 4</t>
  </si>
  <si>
    <t>Aktivitet 5</t>
  </si>
  <si>
    <t>Aktivitet 6</t>
  </si>
  <si>
    <t>Aktivitet 7</t>
  </si>
  <si>
    <t>Aktivitet 8</t>
  </si>
  <si>
    <t>Aktivitet 9</t>
  </si>
  <si>
    <t>Aktivitet 10</t>
  </si>
  <si>
    <t>Aktivitet 11</t>
  </si>
  <si>
    <t>Aktivitet 12</t>
  </si>
  <si>
    <t>Aktivitet 13</t>
  </si>
  <si>
    <t>Aktivitet 14</t>
  </si>
  <si>
    <t>Aktivitet 15</t>
  </si>
  <si>
    <t>Aktivitet 16</t>
  </si>
  <si>
    <t>Aktivitet 17</t>
  </si>
  <si>
    <t>Aktivitet 18</t>
  </si>
  <si>
    <t>Aktivitet 19</t>
  </si>
  <si>
    <t>Aktivitet 20</t>
  </si>
  <si>
    <t>Aktiviteter i alt</t>
  </si>
  <si>
    <t>Lokaleomkostninger</t>
  </si>
  <si>
    <t>Annoncer og tryksager m.m.</t>
  </si>
  <si>
    <t>Inventar, IT, kontorartikler, porto m.m.</t>
  </si>
  <si>
    <t>Møde- og rejseudgifter</t>
  </si>
  <si>
    <t>Repræsentation</t>
  </si>
  <si>
    <t>Faglitteratur</t>
  </si>
  <si>
    <t>Kontingenter</t>
  </si>
  <si>
    <t>Kurser</t>
  </si>
  <si>
    <t>Drift af lokalforening i alt</t>
  </si>
  <si>
    <t xml:space="preserve">Donation til Fonden </t>
  </si>
  <si>
    <t>Donation til aktivitetspulje</t>
  </si>
  <si>
    <t>Donation til Fondens nationale indsatser</t>
  </si>
  <si>
    <t>Donation til Fonden i alt</t>
  </si>
  <si>
    <t xml:space="preserve">A. </t>
  </si>
  <si>
    <t xml:space="preserve">1. </t>
  </si>
  <si>
    <t>Gå til fanebladet "Basisoplysninger".</t>
  </si>
  <si>
    <t>3.</t>
  </si>
  <si>
    <t xml:space="preserve">B. </t>
  </si>
  <si>
    <t>2.</t>
  </si>
  <si>
    <t xml:space="preserve">C. </t>
  </si>
  <si>
    <t>1.</t>
  </si>
  <si>
    <t>4.</t>
  </si>
  <si>
    <t>F.</t>
  </si>
  <si>
    <t>G.</t>
  </si>
  <si>
    <t>Lokalforenings navn og årstal hentes automatisk fra indtastninger under "Oplysninger om lokalforeningen"</t>
  </si>
  <si>
    <t xml:space="preserve">BASISOPLYSNINGER </t>
  </si>
  <si>
    <t>Indtast oplysningerne i de gule felter i skemaerne:</t>
  </si>
  <si>
    <t>Emne</t>
  </si>
  <si>
    <t>Oplysninger</t>
  </si>
  <si>
    <t>Indtast årstal. Rettes automatisk til andre steder i skabelonen.</t>
  </si>
  <si>
    <t>Bynavn</t>
  </si>
  <si>
    <r>
      <t>Skriv gerne bynavnet med</t>
    </r>
    <r>
      <rPr>
        <b/>
        <i/>
        <sz val="10"/>
        <rFont val="Open Sans"/>
        <family val="2"/>
      </rPr>
      <t xml:space="preserve"> store bogstaver</t>
    </r>
    <r>
      <rPr>
        <i/>
        <sz val="10"/>
        <rFont val="Open Sans"/>
        <family val="2"/>
      </rPr>
      <t>. Rettes automatisk til andre steder i skabelonen.</t>
    </r>
  </si>
  <si>
    <t>CVR-nummer</t>
  </si>
  <si>
    <t>Omsætning</t>
  </si>
  <si>
    <t>Budgettal indtastes ved udarbejdelsen af budgettet</t>
  </si>
  <si>
    <t>Alle tal skal indtastes med debet-/kreditfortegn i de markerede felter. Dvs.:</t>
  </si>
  <si>
    <r>
      <t xml:space="preserve">* </t>
    </r>
    <r>
      <rPr>
        <b/>
        <i/>
        <u/>
        <sz val="14"/>
        <rFont val="Open Sans"/>
        <family val="2"/>
      </rPr>
      <t>Indtægter</t>
    </r>
    <r>
      <rPr>
        <i/>
        <sz val="14"/>
        <rFont val="Open Sans"/>
        <family val="2"/>
      </rPr>
      <t>: Indtastes med minustegn (-) foran tallet</t>
    </r>
  </si>
  <si>
    <r>
      <t xml:space="preserve">* </t>
    </r>
    <r>
      <rPr>
        <b/>
        <i/>
        <u/>
        <sz val="14"/>
        <rFont val="Open Sans"/>
        <family val="2"/>
      </rPr>
      <t>Udgifter</t>
    </r>
    <r>
      <rPr>
        <i/>
        <sz val="14"/>
        <rFont val="Open Sans"/>
        <family val="2"/>
      </rPr>
      <t>: Indtastes med plustegn (+) foran tallet</t>
    </r>
  </si>
  <si>
    <t>Medlemskontingent i alt</t>
  </si>
  <si>
    <t xml:space="preserve">Private tilskud  </t>
  </si>
  <si>
    <t>Donation fra Fonden Mødrehjælpen</t>
  </si>
  <si>
    <t>Lokale tilskud fra kommunen</t>
  </si>
  <si>
    <t>§ 18</t>
  </si>
  <si>
    <t xml:space="preserve">Offentlige tilskud i alt </t>
  </si>
  <si>
    <t>Renteindtægter</t>
  </si>
  <si>
    <t>Renteindtægter bank</t>
  </si>
  <si>
    <t xml:space="preserve">Renteindtægter i alt </t>
  </si>
  <si>
    <t>Omsætning i alt</t>
  </si>
  <si>
    <t>UDGIFTER</t>
  </si>
  <si>
    <t xml:space="preserve">Husleje   </t>
  </si>
  <si>
    <t>Kontorhold</t>
  </si>
  <si>
    <t>Rengøring, renovation, mv.</t>
  </si>
  <si>
    <t>Flytning/istandsættelse</t>
  </si>
  <si>
    <t>Abonnementer/medlemskaber</t>
  </si>
  <si>
    <t>Butiksresultat</t>
  </si>
  <si>
    <t>Butiksresultat i minus = Butiksoverskud. Butiksresultat i plus = Butiksunderskud</t>
  </si>
  <si>
    <t xml:space="preserve">Aktivitet 1 </t>
  </si>
  <si>
    <t>Indsæt navn på Aktivitet efter Aktivitet 1, 2, 3 osv. i felterne i C-kolonnen... (Fx Aktivitet 1 Den Rullende Kagemand)</t>
  </si>
  <si>
    <t xml:space="preserve">Aktivitet 2 </t>
  </si>
  <si>
    <t xml:space="preserve">Aktivitet 3 </t>
  </si>
  <si>
    <t xml:space="preserve">Aktivitet 4 </t>
  </si>
  <si>
    <t xml:space="preserve">Aktivitet 5 </t>
  </si>
  <si>
    <t xml:space="preserve">Aktivitet 6 </t>
  </si>
  <si>
    <t xml:space="preserve">Aktivitet 10 </t>
  </si>
  <si>
    <t xml:space="preserve">Aktivitet 11 </t>
  </si>
  <si>
    <t xml:space="preserve">Aktivitet 12 </t>
  </si>
  <si>
    <t xml:space="preserve">Kursusvirksomhed i alt </t>
  </si>
  <si>
    <t>Udgift til drift af lokalforeningen</t>
  </si>
  <si>
    <t>Annoncer og tryksager</t>
  </si>
  <si>
    <t>Inventar og kontorhold</t>
  </si>
  <si>
    <t>Rengøring, renovation, reparation</t>
  </si>
  <si>
    <t xml:space="preserve">Drift af lokalforeningen i alt </t>
  </si>
  <si>
    <t>Bankgebyr</t>
  </si>
  <si>
    <t>Renteudgifter bank</t>
  </si>
  <si>
    <t>Renter og gebyrer i alt</t>
  </si>
  <si>
    <t xml:space="preserve">OMKOSTNINGER I ALT </t>
  </si>
  <si>
    <t>ÅRETS RESULTAT  før uddelinger</t>
  </si>
  <si>
    <t xml:space="preserve">Donation til Fonden Mødrehjælpen </t>
  </si>
  <si>
    <t xml:space="preserve">Donation til aktivitetspulje </t>
  </si>
  <si>
    <t>Uddeling til Fonden Mødrehjælpen i alt</t>
  </si>
  <si>
    <t xml:space="preserve">ÅRETS RESULTAT </t>
  </si>
  <si>
    <r>
      <t xml:space="preserve">Husk at </t>
    </r>
    <r>
      <rPr>
        <b/>
        <i/>
        <u/>
        <sz val="14"/>
        <rFont val="Open Sans"/>
        <family val="2"/>
      </rPr>
      <t>Minustal</t>
    </r>
    <r>
      <rPr>
        <i/>
        <sz val="14"/>
        <rFont val="Open Sans"/>
        <family val="2"/>
      </rPr>
      <t xml:space="preserve"> = Overskud. </t>
    </r>
    <r>
      <rPr>
        <b/>
        <i/>
        <u/>
        <sz val="14"/>
        <rFont val="Open Sans"/>
        <family val="2"/>
      </rPr>
      <t>Plustal</t>
    </r>
    <r>
      <rPr>
        <i/>
        <sz val="14"/>
        <rFont val="Open Sans"/>
        <family val="2"/>
      </rPr>
      <t xml:space="preserve"> = Underskud</t>
    </r>
  </si>
  <si>
    <t>For at mindske risikoen for fejlindtastninger er regnearket låst i nogen celler</t>
  </si>
  <si>
    <t>Har man behov for at låse op, følger fremgangsmåden nedenfor</t>
  </si>
  <si>
    <t>1. Når man skal låse et regneark, skal man først låse de celler op, som ikke efterfølgende skal låses:</t>
  </si>
  <si>
    <t xml:space="preserve"> - marker de celler, der ikke skal være låst</t>
  </si>
  <si>
    <t xml:space="preserve"> - højreklik</t>
  </si>
  <si>
    <t xml:space="preserve"> - vælg formatér </t>
  </si>
  <si>
    <t xml:space="preserve"> - vælg celler</t>
  </si>
  <si>
    <t xml:space="preserve"> - vælg beskyttelse</t>
  </si>
  <si>
    <t xml:space="preserve"> - fjern hakket i rubrikken "låst"</t>
  </si>
  <si>
    <t xml:space="preserve"> - vi har nu sørget for, at disse celler ikke bliver låst, når vi om lidt låser regnearket</t>
  </si>
  <si>
    <t>2. Derefter låser man regnearket:</t>
  </si>
  <si>
    <t xml:space="preserve"> - vælg gennemse</t>
  </si>
  <si>
    <t xml:space="preserve"> - vælg beskyt ark</t>
  </si>
  <si>
    <t xml:space="preserve"> - koden er 123456</t>
  </si>
  <si>
    <t xml:space="preserve"> - nu kan man kun redigere i de celler, som vi låste op under trin 1</t>
  </si>
  <si>
    <t>3. Vil man låse op igen:</t>
  </si>
  <si>
    <t xml:space="preserve"> - vælg "fjern arkbeskyttelse"</t>
  </si>
  <si>
    <t xml:space="preserve"> - nu kan man redigere over det hele</t>
  </si>
  <si>
    <t>Udgifter til drift af butik</t>
  </si>
  <si>
    <t xml:space="preserve">Udgifter til drift af butik i alt </t>
  </si>
  <si>
    <t>Børnebutik</t>
  </si>
  <si>
    <t>Resultatdisponering i alt</t>
  </si>
  <si>
    <t>Resultatfordeling</t>
  </si>
  <si>
    <t>Øvrig foreningsdrift</t>
  </si>
  <si>
    <t>Resultatfordeling i alt</t>
  </si>
  <si>
    <t>Omkostninger</t>
  </si>
  <si>
    <t>Navn på aktivitet</t>
  </si>
  <si>
    <t>ISOBRO Lokalforeningspulje</t>
  </si>
  <si>
    <t>Anvendte aktivitetsmidler fra tidligere år</t>
  </si>
  <si>
    <t>Betalt butiksrengøring</t>
  </si>
  <si>
    <t>Ikke fradragsberettiget butiksrengøring</t>
  </si>
  <si>
    <t>Beregnes automatisk. Viser resultat af butik før overskudsdeling</t>
  </si>
  <si>
    <t>Beregnes automatisk. Viser resultat af den øvrig foreningsdrift. Dvs. alt andet en butik.</t>
  </si>
  <si>
    <t>Beregnes automatisk. Plus = overskud. Minus = underskud</t>
  </si>
  <si>
    <t>Aktivitetsmidler, der overføres til næste år</t>
  </si>
  <si>
    <t>Husk et max på 500 kr. pr. år, pr.  bestyrelsesmedlem og aktivitetsfrivillig. Udgifter vedr. ISOBRO bogføres på en aktivitetskonto og indgår ikke i de 500 kr.</t>
  </si>
  <si>
    <t>Husk et max på 500 kr. pr. år, pr. butiksfrivillig. Udgifter vedr. ISOBRO bogføres på en aktivitetskonto som en aktivitet og indgår ikke i de 500 kr.</t>
  </si>
  <si>
    <t>Midler der overføres til næste år</t>
  </si>
  <si>
    <t>Midler fra tidligere år</t>
  </si>
  <si>
    <t>§18 midler</t>
  </si>
  <si>
    <t>Offentlige tilskud i alt</t>
  </si>
  <si>
    <t>Gebyr betalingskort/MobilePay</t>
  </si>
  <si>
    <t>Øvrige offentlige tilskud</t>
  </si>
  <si>
    <t>Møder og kurser</t>
  </si>
  <si>
    <t>Aktivitet 21</t>
  </si>
  <si>
    <t>Aktivitet 22</t>
  </si>
  <si>
    <t>Aktivitet 23</t>
  </si>
  <si>
    <t>Aktivitet 24</t>
  </si>
  <si>
    <t>Aktivitet 25</t>
  </si>
  <si>
    <t>Aktiviteter (fortsat)</t>
  </si>
  <si>
    <t>Budgetår</t>
  </si>
  <si>
    <t>Korrigeret resultat efter overskudsdeling</t>
  </si>
  <si>
    <t>Korrigeret resultat efter afdrag på opstartslån</t>
  </si>
  <si>
    <t>Beregnet afdrag på opstartslån</t>
  </si>
  <si>
    <t xml:space="preserve">Overskudsdeling med Fonden </t>
  </si>
  <si>
    <t>BUDGET        (næste år)</t>
  </si>
  <si>
    <t>ESTIMAT          (dette år)</t>
  </si>
  <si>
    <t>Sådan gør ud!</t>
  </si>
  <si>
    <t>INDTASTNING BUDGETTAL</t>
  </si>
  <si>
    <t xml:space="preserve">D. </t>
  </si>
  <si>
    <t>5.</t>
  </si>
  <si>
    <t>Lokalforenings navn og CVR-nummer hentes automatisk fra "Basisoplysninger"</t>
  </si>
  <si>
    <t>Årstal hentes automatisk fra "Basisoplysninger"</t>
  </si>
  <si>
    <t xml:space="preserve">Tal i kolonnerne  hentes automatisk fra "Indtasning budgettal". </t>
  </si>
  <si>
    <t>Oplysninger om lokalforeningen</t>
  </si>
  <si>
    <t>Indtast CVR-nummer, der automatisk rettes til på andre sider i skabelonen.</t>
  </si>
  <si>
    <t>Indtast her "Budgetår", "Bynavn" og "CVR-nummer" i de gule felter under.</t>
  </si>
  <si>
    <t>Gå til fanebladet "Indtastning budgettal".</t>
  </si>
  <si>
    <t>E.</t>
  </si>
  <si>
    <t>INDTASTNING AF BUDGETTAL I E-CONOMIC</t>
  </si>
  <si>
    <t>ORIENTERING PÅ GENERALFORSAMLING</t>
  </si>
  <si>
    <t xml:space="preserve">Husk at betalt rengøring af butik skal bogføres på konto 1214 </t>
  </si>
  <si>
    <t>Husk at  betalt rengøring af butik max må være på 15.000 kr. pr. år. Beløb herover føres på kto. 1553 Ikke fradragsberettiget rengøring.</t>
  </si>
  <si>
    <t>Sørg for at de samme aktivitet står på samme linje i alle kolonner, for at de giver mening at sammenligne.</t>
  </si>
  <si>
    <t>Her posteres både husleje, el, vand og varme ifm. lokaleomkostninger, der ikke vedrører butikken</t>
  </si>
  <si>
    <t>Her tastes frivillig donation til lokalforeningernes aktivitetspulje</t>
  </si>
  <si>
    <t>Her tastes frivillig donation til Fondens nationale indsatser</t>
  </si>
  <si>
    <t>Beregnes automatisk. Ikke relevant hvis lokalforeningen ikke har et opstartslån hos Fonden.</t>
  </si>
  <si>
    <t>På lokalforeningens generalforsamling fremlægges det godkendte budget til orientering af lokalforeningens medlemmer.</t>
  </si>
  <si>
    <t>Estimat</t>
  </si>
  <si>
    <t>FAKTISK (sidste år)</t>
  </si>
  <si>
    <t>BUDGET          (dette år)</t>
  </si>
  <si>
    <r>
      <t>Basisoplysninger:</t>
    </r>
    <r>
      <rPr>
        <sz val="10"/>
        <rFont val="Open Sans"/>
        <family val="2"/>
      </rPr>
      <t xml:space="preserve"> Her indtastes Budgetår, By-navn og CVR-nummer, som herefter automatisk udfyldes på andre sider i filen</t>
    </r>
    <r>
      <rPr>
        <b/>
        <sz val="10"/>
        <rFont val="Open Sans"/>
        <family val="2"/>
      </rPr>
      <t>.</t>
    </r>
  </si>
  <si>
    <r>
      <rPr>
        <b/>
        <sz val="10"/>
        <rFont val="Open Sans"/>
        <family val="2"/>
      </rPr>
      <t>Vejledning</t>
    </r>
    <r>
      <rPr>
        <sz val="10"/>
        <rFont val="Open Sans"/>
        <family val="2"/>
      </rPr>
      <t>: Det er denne fane, du står i nu. Her forklares, hvordan du kan bruge filen. Print evt. siden ud, så du kan følge de beskrevne trin.</t>
    </r>
  </si>
  <si>
    <t>INDTAST BASISOPLYSNINGER</t>
  </si>
  <si>
    <t>INDTAST BUDGETTAL</t>
  </si>
  <si>
    <t>Når bestyrelsen ar enige om budgettet, indtastes budgettallene i E-conomic. Her anvendes fanen "Indtastning budgettal", som viser kontonumre. (Se video om hvordan, på Frivillignet)</t>
  </si>
  <si>
    <t xml:space="preserve">FONDENS GENNEMGANG OG GODKENDELSE AF BUDGETTET </t>
  </si>
  <si>
    <t>Når budgettet er indtastet i e-conomic, sendes en mail til Fonden inkl. udfyldt handleplan.  I mailen meldes budgettet er klar til gennemgang. (Husk at tal i handleplan skal stemme til indtastet budgettal, og at budgetfilen behøver ikke at blive sendt med)</t>
  </si>
  <si>
    <t>Budgettet gennemgåes herefter af fondens frivilligkonsulenter og økonomiafdeling, som selv henter budgettallene via e-conomic. Fonden vil gå i dialog med jer ved evt. spørgsmål eller rettelser mv.</t>
  </si>
  <si>
    <t>VEJLEDNING I BRUG AF BUDGETFILEN</t>
  </si>
  <si>
    <t xml:space="preserve">Tal hentes automatisk fra "Indtasning budgettal". </t>
  </si>
  <si>
    <t>Navne på aktiviteter hentes automatisk ind i kolonne C fra dine indtastninger under "Indtastning budgettal"</t>
  </si>
  <si>
    <t xml:space="preserve">Tal hentes automatisk fra "Noter budget". </t>
  </si>
  <si>
    <t xml:space="preserve">Gå til de to faneblade "Budget" &amp; "Noter budget", hvor fanerne er markeret med lyserød farve. </t>
  </si>
  <si>
    <t>Butiksresultat efter overskudsdeling</t>
  </si>
  <si>
    <t>overskudsdeling (50 % af overskud over 40.000 kr.)</t>
  </si>
  <si>
    <t>Årstal hentes automatisk fra indtastningen i fanen "Basisoplysninger"</t>
  </si>
  <si>
    <t>CVR-nummer hentes automatisk fra indtastningen i fanen "Basisoplysninger"</t>
  </si>
  <si>
    <t>Foreningens bynavn hentes automatisk fra indtastningen i fanen "Basisoplysninger"</t>
  </si>
  <si>
    <t>6.</t>
  </si>
  <si>
    <r>
      <rPr>
        <b/>
        <sz val="10"/>
        <rFont val="Open Sans"/>
        <family val="2"/>
      </rPr>
      <t>Forside</t>
    </r>
    <r>
      <rPr>
        <sz val="10"/>
        <rFont val="Open Sans"/>
        <family val="2"/>
      </rPr>
      <t>: Denne side fungerer som forside, hvis budgettet fx skal printes og deles med andre.</t>
    </r>
  </si>
  <si>
    <r>
      <rPr>
        <b/>
        <sz val="10"/>
        <rFont val="Open Sans"/>
        <family val="2"/>
      </rPr>
      <t>Budget</t>
    </r>
    <r>
      <rPr>
        <sz val="10"/>
        <rFont val="Open Sans"/>
        <family val="2"/>
      </rPr>
      <t>: Denne sider viser budgettet på en overskuelig og læsevenlig i hovedpunkter på samme måde som i årsregnskabet. Dermed en printvenlig version, som kan deles med andre.</t>
    </r>
  </si>
  <si>
    <t>(Noten fortsætter på næste side)</t>
  </si>
  <si>
    <t>Hjælpekolonner</t>
  </si>
  <si>
    <t>Herefter indtastes budgettal for næste år i kollonne E. Se herunder:</t>
  </si>
  <si>
    <t>Husk at tjekke, at beløb for navngivne aktiviteter står på samme linje for alle kolonner.</t>
  </si>
  <si>
    <t>Start evt. med at indtast tal i hjælpekolonnerne G, I og K, som hjælp til at beslutte budgetbeløb. Se herunder: (Indtægter er i kredit, der tastes med negative tal. Omkostninger er i debet, der skrives med positive tal)</t>
  </si>
  <si>
    <r>
      <rPr>
        <b/>
        <sz val="10"/>
        <rFont val="Open Sans"/>
        <family val="2"/>
      </rPr>
      <t>Noter til budget</t>
    </r>
    <r>
      <rPr>
        <sz val="10"/>
        <rFont val="Open Sans"/>
        <family val="2"/>
      </rPr>
      <t>: Denne side viser noter til budgettet på samme måde som i årsregnskabet. Dermed en printvenlig version, som sammen med budgettet kan deles med andre.</t>
    </r>
  </si>
  <si>
    <t xml:space="preserve">GEM BUDGETSKABELONEN LOKALT </t>
  </si>
  <si>
    <r>
      <rPr>
        <u/>
        <sz val="10"/>
        <rFont val="Open Sans"/>
      </rPr>
      <t>BUDGET (næste år)</t>
    </r>
    <r>
      <rPr>
        <sz val="10"/>
        <rFont val="Open Sans"/>
      </rPr>
      <t xml:space="preserve"> i E-kolonnen:</t>
    </r>
    <r>
      <rPr>
        <sz val="10"/>
        <rFont val="Open Sans"/>
        <family val="2"/>
      </rPr>
      <t xml:space="preserve"> Indtast relevante budgettal for indtægter og omkostninger i de  gule felter. Der laves ikke budget for balancens poster.</t>
    </r>
  </si>
  <si>
    <r>
      <rPr>
        <u/>
        <sz val="10"/>
        <rFont val="Open Sans"/>
      </rPr>
      <t>FAKTISK (sidste år)</t>
    </r>
    <r>
      <rPr>
        <sz val="10"/>
        <rFont val="Open Sans"/>
      </rPr>
      <t xml:space="preserve"> i K-kolonnen</t>
    </r>
    <r>
      <rPr>
        <sz val="10"/>
        <rFont val="Open Sans"/>
        <family val="2"/>
      </rPr>
      <t>: Her kan du taste tal fra saldobalancen for sidste år.</t>
    </r>
  </si>
  <si>
    <r>
      <rPr>
        <u/>
        <sz val="10"/>
        <rFont val="Open Sans"/>
      </rPr>
      <t>BUDGET (dette år)</t>
    </r>
    <r>
      <rPr>
        <sz val="10"/>
        <rFont val="Open Sans"/>
      </rPr>
      <t xml:space="preserve"> i I-kolonnen</t>
    </r>
    <r>
      <rPr>
        <b/>
        <sz val="10"/>
        <rFont val="Open Sans"/>
        <family val="2"/>
      </rPr>
      <t>:</t>
    </r>
    <r>
      <rPr>
        <sz val="10"/>
        <rFont val="Open Sans"/>
        <family val="2"/>
      </rPr>
      <t xml:space="preserve"> Her kan du indtaste det godkendte budget for dette år.</t>
    </r>
  </si>
  <si>
    <t>SE/UDSKRIV DET SAMLEDE BUDGET</t>
  </si>
  <si>
    <t>Gem denne budgetskabelon lokalt (fx i OneDrive eller på skrivebordet på PC'en) under nyt navn - fx "Budget Korsbæk lokalforening 20xx".</t>
  </si>
  <si>
    <t>Fondens økonomiafdelingen indstiller herefter budgettet til formel godkendelse hos Hovedbestyrelsen. Lokalforeningen får besked når budgetterne er godkendt.</t>
  </si>
  <si>
    <t xml:space="preserve">I disse to faner kan du se det det opstillede budget på samme måde som i årsregnskabet. Tallene for året hentes automatisk fra fanen "Indtastning budgettal". </t>
  </si>
  <si>
    <t>De lyserøde faner "Forside", "Budget" og "Noter budget" kan enten udprintes på papir eller til pdf-fil, hvis budgettet skal deles eller gennemgås med andre.</t>
  </si>
  <si>
    <r>
      <rPr>
        <u/>
        <sz val="10"/>
        <rFont val="Open Sans"/>
      </rPr>
      <t>ESTIMAT (dette år)</t>
    </r>
    <r>
      <rPr>
        <sz val="10"/>
        <rFont val="Open Sans"/>
      </rPr>
      <t xml:space="preserve"> i G-kolonnen</t>
    </r>
    <r>
      <rPr>
        <sz val="10"/>
        <rFont val="Open Sans"/>
        <family val="2"/>
      </rPr>
      <t>: Her kan du indtaste det tal I på nuværende tidspunkt forventer at dette år vil ende med. Fx de bogførte tal for dette år + jeres forventninger for resten af året.</t>
    </r>
  </si>
  <si>
    <r>
      <t xml:space="preserve">Denne budgetskabelon </t>
    </r>
    <r>
      <rPr>
        <b/>
        <u/>
        <sz val="10"/>
        <rFont val="Open Sans"/>
        <family val="2"/>
      </rPr>
      <t>kan</t>
    </r>
    <r>
      <rPr>
        <sz val="10"/>
        <rFont val="Open Sans"/>
        <family val="2"/>
      </rPr>
      <t xml:space="preserve"> bruges som et "hjælpeværktøj" til at udarbejde lokalforeningens budget. Filen består af følgende seks individuelle faner/sider:</t>
    </r>
  </si>
  <si>
    <r>
      <rPr>
        <b/>
        <sz val="10"/>
        <rFont val="Open Sans"/>
        <family val="2"/>
      </rPr>
      <t>Indtastning tal</t>
    </r>
    <r>
      <rPr>
        <sz val="10"/>
        <rFont val="Open Sans"/>
        <family val="2"/>
      </rPr>
      <t xml:space="preserve">: Her indtastet budgettalene for næste år. Desuden er der nogle hjælpekolonner, hvor man kan indtaste et estimat for dette år, budgettal for dette år sam årsregnskabstal fra sidste år, som kan gøre det nemmere at fastlægge budgettal for næste år. </t>
    </r>
  </si>
  <si>
    <t>Hjælpekolonnerne kan bruges som basis for at finde frem til budgettal for næste år.</t>
  </si>
  <si>
    <t>ISOBRO der forventees modtaget i slutningen af året</t>
  </si>
  <si>
    <t>Husk at ISOBRO der modtages i budgetåret skal overføres til brug til næste år</t>
  </si>
  <si>
    <t>Det beløb ifm. evt. overførte midler fra dette og tidligere år, som forventes indtægtsført i budgetåret.</t>
  </si>
  <si>
    <t xml:space="preserve">Beregnes automatisk. </t>
  </si>
  <si>
    <t>Korrektioner til resultat: (Ikke relevant de to første regnskabsår med butik).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</si>
</sst>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0.00_);_(* \(#,##0.00\);_(* &quot;-&quot;??_);_(@_)"/>
    <numFmt numFmtId="166" formatCode="_(* #,##0_);_(* \(#,##0\);_(* &quot;-&quot;??_);_(@_)"/>
    <numFmt numFmtId="167" formatCode="#,##0.0000"/>
  </numFmts>
  <fonts count="35" x14ac:knownFonts="1">
    <font>
      <sz val="10"/>
      <name val="Arial"/>
    </font>
    <font>
      <sz val="10"/>
      <name val="Arial"/>
      <family val="2"/>
    </font>
    <font>
      <sz val="8"/>
      <name val="Arial"/>
      <family val="2"/>
    </font>
    <font>
      <b/>
      <sz val="10"/>
      <name val="Arial"/>
      <family val="2"/>
    </font>
    <font>
      <b/>
      <sz val="14"/>
      <name val="Open sans"/>
      <family val="2"/>
    </font>
    <font>
      <sz val="10"/>
      <name val="Open Sans"/>
      <family val="2"/>
    </font>
    <font>
      <sz val="14"/>
      <name val="Open Sans"/>
      <family val="2"/>
    </font>
    <font>
      <b/>
      <sz val="10"/>
      <name val="Open Sans"/>
      <family val="2"/>
    </font>
    <font>
      <b/>
      <sz val="12"/>
      <name val="Open Sans"/>
      <family val="2"/>
    </font>
    <font>
      <i/>
      <sz val="10"/>
      <name val="Open Sans"/>
      <family val="2"/>
    </font>
    <font>
      <sz val="12"/>
      <name val="Open Sans"/>
      <family val="2"/>
    </font>
    <font>
      <b/>
      <sz val="16"/>
      <name val="Open Sans"/>
      <family val="2"/>
    </font>
    <font>
      <b/>
      <sz val="14"/>
      <color theme="1"/>
      <name val="Open Sans"/>
      <family val="2"/>
    </font>
    <font>
      <i/>
      <sz val="14"/>
      <name val="Open Sans"/>
      <family val="2"/>
    </font>
    <font>
      <i/>
      <sz val="12"/>
      <name val="Open Sans"/>
      <family val="2"/>
    </font>
    <font>
      <sz val="14"/>
      <color theme="1"/>
      <name val="Open Sans"/>
      <family val="2"/>
    </font>
    <font>
      <b/>
      <sz val="14"/>
      <color rgb="FFFF0000"/>
      <name val="Open Sans"/>
      <family val="2"/>
    </font>
    <font>
      <sz val="14"/>
      <color rgb="FFFF0000"/>
      <name val="Open Sans"/>
      <family val="2"/>
    </font>
    <font>
      <sz val="10"/>
      <color rgb="FFFF0000"/>
      <name val="Open Sans"/>
      <family val="2"/>
    </font>
    <font>
      <sz val="10"/>
      <color rgb="FFFF0000"/>
      <name val="Arial"/>
      <family val="2"/>
    </font>
    <font>
      <b/>
      <sz val="10"/>
      <color rgb="FFFF0000"/>
      <name val="Open Sans"/>
      <family val="2"/>
    </font>
    <font>
      <b/>
      <sz val="10"/>
      <color rgb="FFFF0000"/>
      <name val="Arial"/>
      <family val="2"/>
    </font>
    <font>
      <b/>
      <i/>
      <u/>
      <sz val="14"/>
      <name val="Open Sans"/>
      <family val="2"/>
    </font>
    <font>
      <b/>
      <i/>
      <sz val="10"/>
      <name val="Open Sans"/>
      <family val="2"/>
    </font>
    <font>
      <sz val="14"/>
      <color rgb="FFFF0000"/>
      <name val="Open Sans"/>
      <family val="2"/>
    </font>
    <font>
      <i/>
      <sz val="14"/>
      <name val="Open Sans"/>
      <family val="2"/>
    </font>
    <font>
      <sz val="11"/>
      <name val="Calibri"/>
      <family val="2"/>
      <scheme val="minor"/>
    </font>
    <font>
      <b/>
      <sz val="14"/>
      <color rgb="FFFF0000"/>
      <name val="Open Sans"/>
      <family val="2"/>
    </font>
    <font>
      <b/>
      <u/>
      <sz val="10"/>
      <name val="Open Sans"/>
      <family val="2"/>
    </font>
    <font>
      <b/>
      <sz val="18"/>
      <name val="Open Sans"/>
      <family val="2"/>
    </font>
    <font>
      <b/>
      <sz val="28"/>
      <name val="Open Sans"/>
      <family val="2"/>
    </font>
    <font>
      <sz val="28"/>
      <name val="Open Sans"/>
      <family val="2"/>
    </font>
    <font>
      <sz val="10"/>
      <name val="Aptos Narrow"/>
      <family val="2"/>
    </font>
    <font>
      <sz val="10"/>
      <name val="Open Sans"/>
    </font>
    <font>
      <u/>
      <sz val="10"/>
      <name val="Open Sans"/>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s>
  <borders count="20">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5" fontId="1" fillId="0" borderId="0" applyFont="0" applyFill="0" applyBorder="0" applyAlignment="0" applyProtection="0"/>
    <xf numFmtId="0" fontId="1" fillId="0" borderId="0"/>
    <xf numFmtId="164" fontId="1" fillId="0" borderId="0" applyFont="0" applyFill="0" applyBorder="0" applyAlignment="0" applyProtection="0"/>
  </cellStyleXfs>
  <cellXfs count="182">
    <xf numFmtId="0" fontId="0" fillId="0" borderId="0" xfId="0"/>
    <xf numFmtId="0" fontId="3" fillId="0" borderId="0" xfId="0" applyFont="1"/>
    <xf numFmtId="0" fontId="1" fillId="0" borderId="0" xfId="0" applyFont="1"/>
    <xf numFmtId="4" fontId="4" fillId="0" borderId="0" xfId="1" applyNumberFormat="1" applyFont="1" applyFill="1" applyBorder="1" applyProtection="1"/>
    <xf numFmtId="4" fontId="4" fillId="0" borderId="0" xfId="1" applyNumberFormat="1" applyFont="1" applyFill="1" applyProtection="1"/>
    <xf numFmtId="4" fontId="12" fillId="3" borderId="0" xfId="1" applyNumberFormat="1" applyFont="1" applyFill="1" applyProtection="1"/>
    <xf numFmtId="4" fontId="12" fillId="0" borderId="0" xfId="1" applyNumberFormat="1" applyFont="1" applyFill="1" applyProtection="1"/>
    <xf numFmtId="4" fontId="12" fillId="0" borderId="0" xfId="1" applyNumberFormat="1" applyFont="1" applyFill="1" applyBorder="1" applyProtection="1"/>
    <xf numFmtId="4" fontId="12" fillId="0" borderId="0" xfId="1" applyNumberFormat="1" applyFont="1" applyProtection="1"/>
    <xf numFmtId="4" fontId="6" fillId="0" borderId="0" xfId="1" applyNumberFormat="1" applyFont="1" applyProtection="1"/>
    <xf numFmtId="4" fontId="6" fillId="0" borderId="0" xfId="1" applyNumberFormat="1" applyFont="1" applyFill="1" applyBorder="1" applyProtection="1"/>
    <xf numFmtId="3" fontId="17" fillId="0" borderId="0" xfId="1" applyNumberFormat="1" applyFont="1" applyBorder="1" applyProtection="1"/>
    <xf numFmtId="3" fontId="16" fillId="0" borderId="0" xfId="1" applyNumberFormat="1" applyFont="1" applyBorder="1" applyProtection="1"/>
    <xf numFmtId="0" fontId="5" fillId="0" borderId="0" xfId="0" applyFont="1"/>
    <xf numFmtId="0" fontId="5" fillId="0" borderId="2" xfId="0" applyFont="1" applyBorder="1"/>
    <xf numFmtId="0" fontId="8" fillId="0" borderId="0" xfId="0" applyFont="1"/>
    <xf numFmtId="0" fontId="7" fillId="0" borderId="0" xfId="0" applyFont="1"/>
    <xf numFmtId="0" fontId="5" fillId="0" borderId="0" xfId="0" applyFont="1" applyAlignment="1">
      <alignment vertical="top"/>
    </xf>
    <xf numFmtId="0" fontId="5" fillId="0" borderId="0" xfId="0" applyFont="1" applyAlignment="1">
      <alignment vertical="top" wrapText="1"/>
    </xf>
    <xf numFmtId="0" fontId="6" fillId="0" borderId="0" xfId="0" applyFont="1"/>
    <xf numFmtId="0" fontId="9" fillId="0" borderId="0" xfId="0" applyFont="1"/>
    <xf numFmtId="0" fontId="4" fillId="0" borderId="0" xfId="0" applyFont="1"/>
    <xf numFmtId="0" fontId="4" fillId="0" borderId="2" xfId="0" applyFont="1" applyBorder="1"/>
    <xf numFmtId="0" fontId="5" fillId="0" borderId="0" xfId="0" applyFont="1" applyAlignment="1">
      <alignment horizontal="center"/>
    </xf>
    <xf numFmtId="4" fontId="5" fillId="0" borderId="0" xfId="1" applyNumberFormat="1" applyFont="1" applyFill="1" applyBorder="1" applyProtection="1"/>
    <xf numFmtId="0" fontId="10" fillId="0" borderId="0" xfId="0" applyFont="1"/>
    <xf numFmtId="0" fontId="11" fillId="0" borderId="0" xfId="0" applyFont="1"/>
    <xf numFmtId="0" fontId="11" fillId="0" borderId="2" xfId="0" applyFont="1" applyBorder="1"/>
    <xf numFmtId="0" fontId="7" fillId="2" borderId="3" xfId="0" applyFont="1" applyFill="1" applyBorder="1" applyAlignment="1">
      <alignment horizontal="center"/>
    </xf>
    <xf numFmtId="0" fontId="5" fillId="0" borderId="3" xfId="0" applyFont="1" applyBorder="1"/>
    <xf numFmtId="0" fontId="5" fillId="4" borderId="3" xfId="0" applyFont="1" applyFill="1" applyBorder="1" applyAlignment="1" applyProtection="1">
      <alignment horizontal="center"/>
      <protection locked="0"/>
    </xf>
    <xf numFmtId="0" fontId="13" fillId="0" borderId="0" xfId="0" applyFont="1"/>
    <xf numFmtId="0" fontId="11" fillId="0" borderId="0" xfId="0" applyFont="1" applyAlignment="1">
      <alignment horizontal="center"/>
    </xf>
    <xf numFmtId="0" fontId="12" fillId="0" borderId="0" xfId="0" applyFont="1" applyAlignment="1">
      <alignment wrapText="1"/>
    </xf>
    <xf numFmtId="0" fontId="12" fillId="3" borderId="0" xfId="0" applyFont="1" applyFill="1"/>
    <xf numFmtId="0" fontId="4" fillId="3" borderId="0" xfId="0" applyFont="1" applyFill="1" applyAlignment="1">
      <alignment horizontal="center"/>
    </xf>
    <xf numFmtId="0" fontId="4" fillId="0" borderId="0" xfId="0" applyFont="1" applyAlignment="1">
      <alignment horizontal="center"/>
    </xf>
    <xf numFmtId="4" fontId="6" fillId="0" borderId="0" xfId="0" applyNumberFormat="1" applyFont="1" applyAlignment="1">
      <alignment horizontal="right" wrapText="1"/>
    </xf>
    <xf numFmtId="0" fontId="14" fillId="0" borderId="0" xfId="0" applyFont="1"/>
    <xf numFmtId="4" fontId="13" fillId="0" borderId="0" xfId="0" applyNumberFormat="1" applyFont="1" applyAlignment="1">
      <alignment horizontal="right" wrapText="1"/>
    </xf>
    <xf numFmtId="0" fontId="12" fillId="0" borderId="0" xfId="0" applyFont="1"/>
    <xf numFmtId="4" fontId="13" fillId="0" borderId="0" xfId="1" applyNumberFormat="1" applyFont="1" applyFill="1" applyBorder="1" applyProtection="1"/>
    <xf numFmtId="0" fontId="15" fillId="0" borderId="0" xfId="0" applyFont="1"/>
    <xf numFmtId="4" fontId="4" fillId="0" borderId="0" xfId="0" applyNumberFormat="1" applyFont="1" applyAlignment="1">
      <alignment horizontal="right" wrapText="1"/>
    </xf>
    <xf numFmtId="4" fontId="6" fillId="0" borderId="0" xfId="1" quotePrefix="1" applyNumberFormat="1" applyFont="1" applyFill="1" applyBorder="1" applyProtection="1"/>
    <xf numFmtId="0" fontId="6" fillId="0" borderId="0" xfId="0" applyFont="1" applyAlignment="1">
      <alignment vertical="top"/>
    </xf>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167" fontId="5" fillId="0" borderId="0" xfId="0" applyNumberFormat="1" applyFont="1"/>
    <xf numFmtId="4" fontId="5" fillId="0" borderId="0" xfId="1" applyNumberFormat="1" applyFont="1" applyProtection="1"/>
    <xf numFmtId="0" fontId="7" fillId="0" borderId="0" xfId="0" applyFont="1" applyAlignment="1">
      <alignment vertical="center"/>
    </xf>
    <xf numFmtId="3" fontId="5" fillId="0" borderId="0" xfId="0" applyNumberFormat="1" applyFont="1" applyAlignment="1" applyProtection="1">
      <alignment vertical="center"/>
      <protection locked="0"/>
    </xf>
    <xf numFmtId="3" fontId="7" fillId="0" borderId="1" xfId="1" applyNumberFormat="1" applyFont="1" applyBorder="1" applyAlignment="1" applyProtection="1">
      <alignment vertical="center"/>
    </xf>
    <xf numFmtId="166" fontId="7" fillId="0" borderId="0" xfId="1" applyNumberFormat="1" applyFont="1" applyAlignment="1" applyProtection="1">
      <alignment vertical="center"/>
    </xf>
    <xf numFmtId="4" fontId="7" fillId="0" borderId="0" xfId="1" applyNumberFormat="1" applyFont="1" applyBorder="1" applyAlignment="1" applyProtection="1">
      <alignment vertical="center"/>
    </xf>
    <xf numFmtId="3" fontId="7" fillId="0" borderId="4" xfId="1" applyNumberFormat="1" applyFont="1" applyBorder="1" applyAlignment="1" applyProtection="1">
      <alignment vertical="center"/>
    </xf>
    <xf numFmtId="4" fontId="7" fillId="0" borderId="0" xfId="1" applyNumberFormat="1" applyFont="1" applyAlignment="1" applyProtection="1">
      <alignment vertical="center"/>
    </xf>
    <xf numFmtId="3" fontId="7" fillId="0" borderId="5" xfId="1" applyNumberFormat="1" applyFont="1" applyFill="1" applyBorder="1" applyAlignment="1" applyProtection="1">
      <alignment vertical="center"/>
    </xf>
    <xf numFmtId="3" fontId="7" fillId="0" borderId="0" xfId="1" applyNumberFormat="1" applyFont="1" applyBorder="1" applyAlignment="1" applyProtection="1">
      <alignment vertical="center"/>
    </xf>
    <xf numFmtId="3" fontId="7" fillId="0" borderId="0"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3" fontId="7" fillId="0" borderId="1" xfId="1" applyNumberFormat="1" applyFont="1" applyFill="1" applyBorder="1" applyAlignment="1" applyProtection="1">
      <alignment vertical="center"/>
    </xf>
    <xf numFmtId="0" fontId="5" fillId="0" borderId="0" xfId="0" applyFont="1" applyAlignment="1" applyProtection="1">
      <alignment vertical="center"/>
      <protection locked="0"/>
    </xf>
    <xf numFmtId="3" fontId="5" fillId="0" borderId="0" xfId="1" applyNumberFormat="1" applyFont="1" applyAlignment="1" applyProtection="1">
      <alignment vertical="center"/>
    </xf>
    <xf numFmtId="0" fontId="5" fillId="0" borderId="0" xfId="0" applyFont="1" applyProtection="1">
      <protection locked="0"/>
    </xf>
    <xf numFmtId="0" fontId="8" fillId="0" borderId="2" xfId="0" applyFont="1" applyBorder="1"/>
    <xf numFmtId="0" fontId="7" fillId="0" borderId="0" xfId="0" applyFont="1" applyAlignment="1">
      <alignment vertical="top"/>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7" fillId="0" borderId="0" xfId="0" applyFont="1" applyAlignment="1">
      <alignment vertical="top" wrapText="1"/>
    </xf>
    <xf numFmtId="0" fontId="24" fillId="0" borderId="0" xfId="0" applyFont="1"/>
    <xf numFmtId="0" fontId="25" fillId="0" borderId="0" xfId="0" applyFont="1"/>
    <xf numFmtId="4" fontId="6" fillId="5" borderId="3" xfId="2" applyNumberFormat="1" applyFont="1" applyFill="1" applyBorder="1" applyAlignment="1" applyProtection="1">
      <alignment horizontal="right" wrapText="1"/>
      <protection locked="0"/>
    </xf>
    <xf numFmtId="0" fontId="12" fillId="5" borderId="0" xfId="0" applyFont="1" applyFill="1"/>
    <xf numFmtId="4" fontId="4" fillId="5" borderId="0" xfId="1" applyNumberFormat="1" applyFont="1" applyFill="1" applyProtection="1"/>
    <xf numFmtId="4" fontId="6" fillId="5" borderId="0" xfId="1" applyNumberFormat="1" applyFont="1" applyFill="1" applyProtection="1"/>
    <xf numFmtId="0" fontId="4" fillId="5" borderId="0" xfId="0" applyFont="1" applyFill="1"/>
    <xf numFmtId="4" fontId="12" fillId="5" borderId="0" xfId="1" applyNumberFormat="1" applyFont="1" applyFill="1" applyProtection="1"/>
    <xf numFmtId="0" fontId="24" fillId="5" borderId="0" xfId="0" applyFont="1" applyFill="1"/>
    <xf numFmtId="3" fontId="27" fillId="0" borderId="0" xfId="1" applyNumberFormat="1" applyFont="1" applyBorder="1" applyProtection="1"/>
    <xf numFmtId="4" fontId="4" fillId="0" borderId="0" xfId="3" applyNumberFormat="1" applyFont="1" applyFill="1" applyProtection="1"/>
    <xf numFmtId="4" fontId="6" fillId="4" borderId="3" xfId="2" applyNumberFormat="1" applyFont="1" applyFill="1" applyBorder="1" applyAlignment="1" applyProtection="1">
      <alignment horizontal="right" wrapText="1"/>
      <protection locked="0"/>
    </xf>
    <xf numFmtId="4" fontId="6" fillId="4" borderId="3" xfId="2" applyNumberFormat="1" applyFont="1" applyFill="1" applyBorder="1" applyAlignment="1" applyProtection="1">
      <alignment horizontal="left" wrapText="1"/>
      <protection locked="0"/>
    </xf>
    <xf numFmtId="0" fontId="15" fillId="4" borderId="3" xfId="0" applyFont="1" applyFill="1" applyBorder="1" applyAlignment="1" applyProtection="1">
      <alignment horizontal="left"/>
      <protection locked="0"/>
    </xf>
    <xf numFmtId="0" fontId="11" fillId="4" borderId="17" xfId="0" applyFont="1" applyFill="1" applyBorder="1" applyAlignment="1">
      <alignment horizontal="center"/>
    </xf>
    <xf numFmtId="0" fontId="11" fillId="0" borderId="18" xfId="0" applyFont="1" applyBorder="1" applyAlignment="1">
      <alignment horizontal="center"/>
    </xf>
    <xf numFmtId="0" fontId="11" fillId="4" borderId="16" xfId="0" applyFont="1" applyFill="1" applyBorder="1" applyAlignment="1">
      <alignment horizontal="center" wrapText="1"/>
    </xf>
    <xf numFmtId="0" fontId="7" fillId="0" borderId="0" xfId="0" applyFont="1" applyAlignment="1">
      <alignment wrapText="1"/>
    </xf>
    <xf numFmtId="0" fontId="5" fillId="0" borderId="0" xfId="0" applyFont="1" applyAlignment="1">
      <alignment wrapText="1"/>
    </xf>
    <xf numFmtId="0" fontId="5" fillId="0" borderId="0" xfId="0" applyFont="1" applyAlignment="1" applyProtection="1">
      <alignment vertical="top"/>
      <protection locked="0"/>
    </xf>
    <xf numFmtId="0" fontId="5" fillId="0" borderId="0" xfId="0" applyFont="1" applyAlignment="1" applyProtection="1">
      <alignment horizontal="left" vertical="top" wrapText="1"/>
      <protection locked="0"/>
    </xf>
    <xf numFmtId="4" fontId="16" fillId="5" borderId="0" xfId="1" applyNumberFormat="1" applyFont="1" applyFill="1" applyProtection="1"/>
    <xf numFmtId="0" fontId="16" fillId="5" borderId="0" xfId="0" applyFont="1" applyFill="1"/>
    <xf numFmtId="4" fontId="17" fillId="0" borderId="0" xfId="0" applyNumberFormat="1" applyFont="1"/>
    <xf numFmtId="4" fontId="16" fillId="0" borderId="0" xfId="0" applyNumberFormat="1" applyFont="1"/>
    <xf numFmtId="0" fontId="5" fillId="0" borderId="0" xfId="2" applyFont="1"/>
    <xf numFmtId="0" fontId="1" fillId="0" borderId="0" xfId="2"/>
    <xf numFmtId="0" fontId="29" fillId="0" borderId="0" xfId="2" applyFont="1"/>
    <xf numFmtId="0" fontId="7" fillId="0" borderId="0" xfId="2" applyFont="1"/>
    <xf numFmtId="0" fontId="30" fillId="0" borderId="0" xfId="2" applyFont="1"/>
    <xf numFmtId="0" fontId="31" fillId="0" borderId="0" xfId="2" applyFont="1"/>
    <xf numFmtId="0" fontId="6" fillId="0" borderId="0" xfId="2" applyFont="1"/>
    <xf numFmtId="0" fontId="9" fillId="0" borderId="0" xfId="2" applyFont="1"/>
    <xf numFmtId="0" fontId="4" fillId="0" borderId="0" xfId="2" applyFont="1"/>
    <xf numFmtId="0" fontId="11" fillId="0" borderId="19" xfId="0" applyFont="1" applyBorder="1" applyAlignment="1">
      <alignment horizontal="center" wrapText="1"/>
    </xf>
    <xf numFmtId="0" fontId="32" fillId="0" borderId="0" xfId="0" applyFont="1" applyAlignment="1" applyProtection="1">
      <alignment vertical="center"/>
      <protection locked="0"/>
    </xf>
    <xf numFmtId="0" fontId="33" fillId="0" borderId="0" xfId="0" applyFont="1" applyAlignment="1">
      <alignment vertical="top"/>
    </xf>
    <xf numFmtId="0" fontId="33" fillId="0" borderId="0" xfId="0" quotePrefix="1" applyFont="1" applyAlignment="1">
      <alignment vertical="top" wrapText="1"/>
    </xf>
    <xf numFmtId="0" fontId="33" fillId="0" borderId="0" xfId="0" applyFont="1" applyAlignment="1">
      <alignment vertical="top" wrapText="1"/>
    </xf>
    <xf numFmtId="4" fontId="6" fillId="5" borderId="0" xfId="0" applyNumberFormat="1" applyFont="1" applyFill="1" applyAlignment="1" applyProtection="1">
      <alignment horizontal="right" wrapText="1"/>
      <protection locked="0"/>
    </xf>
    <xf numFmtId="0" fontId="6" fillId="5" borderId="0" xfId="0" applyFont="1" applyFill="1" applyProtection="1">
      <protection locked="0"/>
    </xf>
    <xf numFmtId="0" fontId="12" fillId="5" borderId="0" xfId="0" applyFont="1" applyFill="1" applyProtection="1">
      <protection locked="0"/>
    </xf>
    <xf numFmtId="0" fontId="24" fillId="0" borderId="0" xfId="0" applyFont="1" applyProtection="1">
      <protection locked="0"/>
    </xf>
    <xf numFmtId="0" fontId="24" fillId="5" borderId="0" xfId="0" applyFont="1" applyFill="1" applyProtection="1">
      <protection locked="0"/>
    </xf>
    <xf numFmtId="0" fontId="6" fillId="5" borderId="0" xfId="0" applyFont="1" applyFill="1" applyAlignment="1" applyProtection="1">
      <alignment vertical="top"/>
      <protection locked="0"/>
    </xf>
    <xf numFmtId="0" fontId="11" fillId="0" borderId="0" xfId="0" applyFont="1" applyProtection="1">
      <protection locked="0"/>
    </xf>
    <xf numFmtId="0" fontId="13" fillId="0" borderId="0" xfId="0" applyFont="1" applyProtection="1">
      <protection locked="0"/>
    </xf>
    <xf numFmtId="0" fontId="6" fillId="0" borderId="0" xfId="0" applyFont="1" applyProtection="1">
      <protection locked="0"/>
    </xf>
    <xf numFmtId="0" fontId="4" fillId="0" borderId="0" xfId="0" applyFont="1" applyProtection="1">
      <protection locked="0"/>
    </xf>
    <xf numFmtId="0" fontId="13" fillId="0" borderId="0" xfId="0" quotePrefix="1" applyFont="1" applyProtection="1">
      <protection locked="0"/>
    </xf>
    <xf numFmtId="4" fontId="6" fillId="0" borderId="0" xfId="0" applyNumberFormat="1" applyFont="1" applyProtection="1">
      <protection locked="0"/>
    </xf>
    <xf numFmtId="4" fontId="6" fillId="0" borderId="0" xfId="1" applyNumberFormat="1" applyFont="1" applyFill="1" applyProtection="1">
      <protection locked="0"/>
    </xf>
    <xf numFmtId="4" fontId="6" fillId="0" borderId="0" xfId="0" applyNumberFormat="1" applyFont="1" applyAlignment="1" applyProtection="1">
      <alignment horizontal="right" wrapText="1"/>
      <protection locked="0"/>
    </xf>
    <xf numFmtId="4" fontId="4" fillId="0" borderId="0" xfId="0" applyNumberFormat="1" applyFont="1" applyAlignment="1" applyProtection="1">
      <alignment horizontal="right" wrapText="1"/>
      <protection locked="0"/>
    </xf>
    <xf numFmtId="0" fontId="10" fillId="0" borderId="0" xfId="0" applyFont="1" applyProtection="1">
      <protection locked="0"/>
    </xf>
    <xf numFmtId="4" fontId="13" fillId="0" borderId="0" xfId="0" applyNumberFormat="1" applyFont="1" applyProtection="1">
      <protection locked="0"/>
    </xf>
    <xf numFmtId="4" fontId="4" fillId="0" borderId="0" xfId="0" applyNumberFormat="1" applyFont="1" applyProtection="1">
      <protection locked="0"/>
    </xf>
    <xf numFmtId="0" fontId="5"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4" fillId="0" borderId="2" xfId="0" applyFont="1" applyBorder="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vertical="center"/>
    </xf>
    <xf numFmtId="3" fontId="9" fillId="0" borderId="0" xfId="0" applyNumberFormat="1" applyFont="1" applyAlignment="1">
      <alignment vertical="center"/>
    </xf>
    <xf numFmtId="3" fontId="9" fillId="0" borderId="0" xfId="0" applyNumberFormat="1" applyFont="1" applyAlignment="1">
      <alignment vertical="center" wrapText="1"/>
    </xf>
    <xf numFmtId="0" fontId="8" fillId="0" borderId="0" xfId="0" applyFont="1" applyAlignment="1">
      <alignment horizontal="center" vertical="center"/>
    </xf>
    <xf numFmtId="3" fontId="5" fillId="0" borderId="0" xfId="0" applyNumberFormat="1" applyFont="1" applyAlignment="1">
      <alignment vertical="center"/>
    </xf>
    <xf numFmtId="3" fontId="7" fillId="0" borderId="1" xfId="0" applyNumberFormat="1" applyFont="1" applyBorder="1" applyAlignment="1">
      <alignment vertical="center"/>
    </xf>
    <xf numFmtId="0" fontId="5" fillId="0" borderId="0" xfId="0" applyFont="1" applyAlignment="1">
      <alignment horizontal="center" vertical="center"/>
    </xf>
    <xf numFmtId="0" fontId="26" fillId="0" borderId="0" xfId="0" applyFont="1"/>
    <xf numFmtId="3" fontId="7" fillId="0" borderId="5" xfId="0" applyNumberFormat="1" applyFont="1" applyBorder="1" applyAlignment="1">
      <alignment vertical="center"/>
    </xf>
    <xf numFmtId="3" fontId="5" fillId="0" borderId="5" xfId="0" applyNumberFormat="1" applyFont="1" applyBorder="1" applyAlignment="1">
      <alignment horizontal="right" vertical="center"/>
    </xf>
    <xf numFmtId="3" fontId="5" fillId="0" borderId="0" xfId="0" applyNumberFormat="1" applyFont="1" applyAlignment="1">
      <alignment horizontal="right" vertical="center"/>
    </xf>
    <xf numFmtId="3" fontId="7" fillId="0" borderId="0" xfId="0" applyNumberFormat="1" applyFont="1" applyAlignment="1">
      <alignment horizontal="right" vertical="center"/>
    </xf>
    <xf numFmtId="3" fontId="7" fillId="0" borderId="0" xfId="0" applyNumberFormat="1" applyFont="1" applyAlignment="1">
      <alignment vertical="center"/>
    </xf>
    <xf numFmtId="0" fontId="9" fillId="0" borderId="0" xfId="0" applyFont="1" applyAlignment="1">
      <alignment horizontal="left" vertical="center"/>
    </xf>
    <xf numFmtId="4" fontId="5" fillId="0" borderId="0" xfId="0" applyNumberFormat="1" applyFont="1" applyAlignment="1">
      <alignment vertical="center"/>
    </xf>
    <xf numFmtId="0" fontId="9" fillId="0" borderId="0" xfId="0" applyFont="1" applyAlignment="1">
      <alignment vertical="center" wrapText="1"/>
    </xf>
    <xf numFmtId="0" fontId="4" fillId="0" borderId="0" xfId="0" applyFont="1" applyAlignment="1">
      <alignment horizontal="left" vertical="center"/>
    </xf>
    <xf numFmtId="0" fontId="8" fillId="0" borderId="5" xfId="0" applyFont="1" applyBorder="1" applyAlignment="1">
      <alignment horizontal="center" vertical="center"/>
    </xf>
    <xf numFmtId="1" fontId="5" fillId="0" borderId="0" xfId="0" applyNumberFormat="1" applyFont="1" applyAlignment="1">
      <alignment vertical="center"/>
    </xf>
    <xf numFmtId="3" fontId="5" fillId="0" borderId="5" xfId="0" applyNumberFormat="1" applyFont="1" applyBorder="1" applyAlignment="1">
      <alignment vertical="center"/>
    </xf>
    <xf numFmtId="0" fontId="5" fillId="0" borderId="0" xfId="0" applyFont="1" applyAlignment="1">
      <alignment horizontal="left" vertical="center" wrapText="1"/>
    </xf>
    <xf numFmtId="0" fontId="7" fillId="6" borderId="13" xfId="0" applyFont="1" applyFill="1" applyBorder="1" applyAlignment="1">
      <alignment vertical="center"/>
    </xf>
    <xf numFmtId="0" fontId="5" fillId="6" borderId="14" xfId="0" applyFont="1" applyFill="1" applyBorder="1" applyAlignment="1">
      <alignment vertical="center"/>
    </xf>
    <xf numFmtId="0" fontId="5" fillId="6" borderId="15" xfId="0" applyFont="1" applyFill="1" applyBorder="1" applyAlignment="1">
      <alignment vertical="center"/>
    </xf>
    <xf numFmtId="3" fontId="5" fillId="0" borderId="0" xfId="1" applyNumberFormat="1" applyFont="1" applyFill="1" applyBorder="1" applyAlignment="1" applyProtection="1">
      <alignment vertical="center"/>
    </xf>
    <xf numFmtId="0" fontId="5" fillId="6" borderId="7" xfId="0" applyFont="1" applyFill="1" applyBorder="1" applyAlignment="1">
      <alignment vertical="center"/>
    </xf>
    <xf numFmtId="0" fontId="5" fillId="6" borderId="12" xfId="0" applyFont="1" applyFill="1" applyBorder="1" applyAlignment="1">
      <alignment vertical="center"/>
    </xf>
    <xf numFmtId="3" fontId="5" fillId="6" borderId="8" xfId="0" applyNumberFormat="1" applyFont="1" applyFill="1" applyBorder="1" applyAlignment="1">
      <alignment vertical="center"/>
    </xf>
    <xf numFmtId="0" fontId="5" fillId="6" borderId="9" xfId="0" applyFont="1" applyFill="1" applyBorder="1" applyAlignment="1">
      <alignment vertical="center"/>
    </xf>
    <xf numFmtId="0" fontId="5" fillId="6" borderId="0" xfId="0" applyFont="1" applyFill="1" applyAlignment="1">
      <alignment vertical="center"/>
    </xf>
    <xf numFmtId="3" fontId="5" fillId="6" borderId="10" xfId="0" applyNumberFormat="1" applyFont="1" applyFill="1" applyBorder="1" applyAlignment="1">
      <alignment vertical="center"/>
    </xf>
    <xf numFmtId="0" fontId="5" fillId="6" borderId="11" xfId="0" applyFont="1" applyFill="1" applyBorder="1" applyAlignment="1">
      <alignment vertical="center"/>
    </xf>
    <xf numFmtId="0" fontId="5" fillId="6" borderId="2" xfId="0" applyFont="1" applyFill="1" applyBorder="1" applyAlignment="1">
      <alignment vertical="center"/>
    </xf>
    <xf numFmtId="3" fontId="7" fillId="5" borderId="6" xfId="0" applyNumberFormat="1" applyFont="1" applyFill="1" applyBorder="1" applyAlignment="1">
      <alignmen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top" wrapText="1"/>
    </xf>
    <xf numFmtId="4" fontId="13" fillId="0" borderId="0" xfId="0" applyNumberFormat="1" applyFont="1" applyAlignment="1" applyProtection="1">
      <alignment horizontal="left" vertical="top" wrapText="1"/>
      <protection locked="0"/>
    </xf>
    <xf numFmtId="0" fontId="4" fillId="7" borderId="13" xfId="0" applyFont="1" applyFill="1" applyBorder="1" applyAlignment="1">
      <alignment horizontal="center"/>
    </xf>
    <xf numFmtId="0" fontId="4" fillId="7" borderId="14" xfId="0" applyFont="1" applyFill="1" applyBorder="1" applyAlignment="1">
      <alignment horizontal="center"/>
    </xf>
    <xf numFmtId="0" fontId="4" fillId="7" borderId="15" xfId="0" applyFont="1" applyFill="1" applyBorder="1" applyAlignment="1">
      <alignment horizontal="center"/>
    </xf>
  </cellXfs>
  <cellStyles count="4">
    <cellStyle name="Komma" xfId="1" builtinId="3"/>
    <cellStyle name="Komma 2" xfId="3" xr:uid="{00000000-0005-0000-0000-000030000000}"/>
    <cellStyle name="Normal" xfId="0" builtinId="0"/>
    <cellStyle name="Normal 2" xfId="2" xr:uid="{00000000-0005-0000-0000-000002000000}"/>
  </cellStyles>
  <dxfs count="4">
    <dxf>
      <font>
        <color theme="0"/>
      </font>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3</xdr:col>
      <xdr:colOff>800099</xdr:colOff>
      <xdr:row>1</xdr:row>
      <xdr:rowOff>42864</xdr:rowOff>
    </xdr:from>
    <xdr:to>
      <xdr:col>5</xdr:col>
      <xdr:colOff>683793</xdr:colOff>
      <xdr:row>3</xdr:row>
      <xdr:rowOff>161578</xdr:rowOff>
    </xdr:to>
    <xdr:pic>
      <xdr:nvPicPr>
        <xdr:cNvPr id="2" name="Billede 1">
          <a:extLst>
            <a:ext uri="{FF2B5EF4-FFF2-40B4-BE49-F238E27FC236}">
              <a16:creationId xmlns:a16="http://schemas.microsoft.com/office/drawing/2014/main" id="{6725DB77-460E-4935-9CD3-25F175FEE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4" y="204789"/>
          <a:ext cx="1731544" cy="442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91327</xdr:colOff>
      <xdr:row>0</xdr:row>
      <xdr:rowOff>52107</xdr:rowOff>
    </xdr:from>
    <xdr:to>
      <xdr:col>1</xdr:col>
      <xdr:colOff>1260896</xdr:colOff>
      <xdr:row>2</xdr:row>
      <xdr:rowOff>113671</xdr:rowOff>
    </xdr:to>
    <xdr:pic>
      <xdr:nvPicPr>
        <xdr:cNvPr id="4" name="Billede 3">
          <a:extLst>
            <a:ext uri="{FF2B5EF4-FFF2-40B4-BE49-F238E27FC236}">
              <a16:creationId xmlns:a16="http://schemas.microsoft.com/office/drawing/2014/main" id="{8D00F9EA-C02A-414A-A1BA-9296AB114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27" y="52107"/>
          <a:ext cx="1729863" cy="4425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159684</xdr:colOff>
      <xdr:row>0</xdr:row>
      <xdr:rowOff>63313</xdr:rowOff>
    </xdr:from>
    <xdr:to>
      <xdr:col>2</xdr:col>
      <xdr:colOff>799775</xdr:colOff>
      <xdr:row>2</xdr:row>
      <xdr:rowOff>124877</xdr:rowOff>
    </xdr:to>
    <xdr:pic>
      <xdr:nvPicPr>
        <xdr:cNvPr id="5" name="Billede 4">
          <a:extLst>
            <a:ext uri="{FF2B5EF4-FFF2-40B4-BE49-F238E27FC236}">
              <a16:creationId xmlns:a16="http://schemas.microsoft.com/office/drawing/2014/main" id="{D7972A57-EE1B-4EA9-8474-1ED251030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684" y="63313"/>
          <a:ext cx="1738267" cy="4425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3981450</xdr:colOff>
      <xdr:row>0</xdr:row>
      <xdr:rowOff>76200</xdr:rowOff>
    </xdr:from>
    <xdr:ext cx="1627632" cy="426720"/>
    <xdr:pic>
      <xdr:nvPicPr>
        <xdr:cNvPr id="2" name="Billede 1">
          <a:extLst>
            <a:ext uri="{FF2B5EF4-FFF2-40B4-BE49-F238E27FC236}">
              <a16:creationId xmlns:a16="http://schemas.microsoft.com/office/drawing/2014/main" id="{1155B3F9-EF32-4C6F-84F6-4DDAFC9205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525" y="76200"/>
          <a:ext cx="1627632" cy="426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257175</xdr:colOff>
      <xdr:row>0</xdr:row>
      <xdr:rowOff>161925</xdr:rowOff>
    </xdr:from>
    <xdr:to>
      <xdr:col>6</xdr:col>
      <xdr:colOff>750469</xdr:colOff>
      <xdr:row>3</xdr:row>
      <xdr:rowOff>32989</xdr:rowOff>
    </xdr:to>
    <xdr:pic>
      <xdr:nvPicPr>
        <xdr:cNvPr id="3" name="Billede 2">
          <a:extLst>
            <a:ext uri="{FF2B5EF4-FFF2-40B4-BE49-F238E27FC236}">
              <a16:creationId xmlns:a16="http://schemas.microsoft.com/office/drawing/2014/main" id="{AD453929-2CED-46F3-9308-E59143CBB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1175" y="161925"/>
          <a:ext cx="1731544" cy="442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1175317</xdr:colOff>
      <xdr:row>0</xdr:row>
      <xdr:rowOff>170089</xdr:rowOff>
    </xdr:from>
    <xdr:to>
      <xdr:col>10</xdr:col>
      <xdr:colOff>1224677</xdr:colOff>
      <xdr:row>2</xdr:row>
      <xdr:rowOff>136403</xdr:rowOff>
    </xdr:to>
    <xdr:pic>
      <xdr:nvPicPr>
        <xdr:cNvPr id="2" name="Billede 1">
          <a:extLst>
            <a:ext uri="{FF2B5EF4-FFF2-40B4-BE49-F238E27FC236}">
              <a16:creationId xmlns:a16="http://schemas.microsoft.com/office/drawing/2014/main" id="{A6A6300D-2D9B-44E0-BA8E-FDF95BAD4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28174" y="170089"/>
          <a:ext cx="1723039" cy="4425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85725</xdr:colOff>
      <xdr:row>1</xdr:row>
      <xdr:rowOff>76200</xdr:rowOff>
    </xdr:from>
    <xdr:to>
      <xdr:col>8</xdr:col>
      <xdr:colOff>284607</xdr:colOff>
      <xdr:row>4</xdr:row>
      <xdr:rowOff>17145</xdr:rowOff>
    </xdr:to>
    <xdr:pic>
      <xdr:nvPicPr>
        <xdr:cNvPr id="3" name="Billed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1475" y="238125"/>
          <a:ext cx="1627632" cy="4267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7EEC-2587-4CE9-8545-F28AF5508323}">
  <sheetPr>
    <tabColor rgb="FFFF33CC"/>
  </sheetPr>
  <dimension ref="A11:W25"/>
  <sheetViews>
    <sheetView tabSelected="1" zoomScale="90" zoomScaleNormal="90" zoomScaleSheetLayoutView="106" workbookViewId="0">
      <selection activeCell="A12" sqref="A12"/>
    </sheetView>
  </sheetViews>
  <sheetFormatPr defaultRowHeight="12.75" x14ac:dyDescent="0.2"/>
  <cols>
    <col min="1" max="6" width="13.85546875" style="100" customWidth="1"/>
    <col min="7" max="16384" width="9.140625" style="100"/>
  </cols>
  <sheetData>
    <row r="11" spans="1:19" ht="15" x14ac:dyDescent="0.3">
      <c r="A11" s="99"/>
      <c r="B11" s="99"/>
      <c r="C11" s="99"/>
      <c r="D11" s="99"/>
      <c r="E11" s="99"/>
      <c r="F11" s="99"/>
      <c r="G11" s="99"/>
      <c r="H11" s="99"/>
      <c r="I11" s="99"/>
      <c r="J11" s="99"/>
      <c r="K11" s="99"/>
      <c r="L11" s="99"/>
      <c r="M11" s="99"/>
    </row>
    <row r="12" spans="1:19" ht="15" x14ac:dyDescent="0.3">
      <c r="A12" s="99"/>
      <c r="B12" s="99"/>
      <c r="C12" s="99"/>
      <c r="D12" s="99"/>
      <c r="E12" s="99"/>
      <c r="F12" s="99"/>
      <c r="H12" s="99"/>
      <c r="I12" s="99"/>
      <c r="J12" s="99"/>
      <c r="K12" s="99"/>
      <c r="L12" s="99"/>
      <c r="M12" s="99"/>
    </row>
    <row r="13" spans="1:19" ht="27" x14ac:dyDescent="0.5">
      <c r="B13" s="101"/>
      <c r="C13" s="101"/>
      <c r="D13" s="101"/>
      <c r="E13" s="101"/>
      <c r="F13" s="101"/>
      <c r="G13" s="102" t="s">
        <v>0</v>
      </c>
      <c r="H13" s="99"/>
      <c r="I13" s="99"/>
      <c r="J13" s="99"/>
      <c r="K13" s="99"/>
      <c r="L13" s="99"/>
      <c r="M13" s="99"/>
      <c r="N13" s="99"/>
      <c r="O13" s="99"/>
      <c r="P13" s="99"/>
      <c r="Q13" s="99"/>
      <c r="R13" s="99"/>
      <c r="S13" s="99"/>
    </row>
    <row r="14" spans="1:19" ht="41.25" x14ac:dyDescent="0.75">
      <c r="A14" s="103" t="str">
        <f>"BUDGET " &amp; Basisoplysninger!C10</f>
        <v xml:space="preserve">BUDGET </v>
      </c>
      <c r="B14" s="104"/>
      <c r="C14" s="104"/>
      <c r="D14" s="105"/>
      <c r="E14" s="105"/>
      <c r="F14" s="105"/>
      <c r="G14" s="106" t="s">
        <v>261</v>
      </c>
      <c r="H14" s="99"/>
      <c r="I14" s="99"/>
      <c r="J14" s="99"/>
      <c r="K14" s="99"/>
      <c r="L14" s="99"/>
      <c r="M14" s="99"/>
    </row>
    <row r="15" spans="1:19" ht="21" x14ac:dyDescent="0.4">
      <c r="A15" s="105"/>
      <c r="B15" s="105"/>
      <c r="C15" s="105"/>
      <c r="D15" s="105"/>
      <c r="E15" s="105"/>
      <c r="F15" s="105"/>
      <c r="G15" s="99"/>
      <c r="H15" s="99"/>
      <c r="I15" s="99"/>
      <c r="J15" s="99"/>
      <c r="K15" s="99"/>
      <c r="L15" s="99"/>
      <c r="M15" s="99"/>
    </row>
    <row r="16" spans="1:19" ht="21" x14ac:dyDescent="0.4">
      <c r="A16" s="105"/>
      <c r="B16" s="105"/>
      <c r="C16" s="105"/>
      <c r="D16" s="105"/>
      <c r="E16" s="105"/>
      <c r="F16" s="105"/>
      <c r="G16" s="99"/>
      <c r="H16" s="99"/>
      <c r="I16" s="99"/>
      <c r="J16" s="99"/>
      <c r="K16" s="99"/>
      <c r="L16" s="99"/>
      <c r="M16" s="99"/>
    </row>
    <row r="17" spans="1:23" ht="30" customHeight="1" x14ac:dyDescent="0.5">
      <c r="A17" s="101" t="str">
        <f xml:space="preserve"> Basisoplysninger!C11 &amp; " LOKALFORENING "</f>
        <v xml:space="preserve"> LOKALFORENING </v>
      </c>
      <c r="B17" s="107"/>
      <c r="C17" s="107"/>
      <c r="D17" s="107"/>
      <c r="E17" s="107"/>
      <c r="F17" s="107"/>
      <c r="G17" s="106" t="s">
        <v>263</v>
      </c>
      <c r="H17" s="99"/>
      <c r="I17" s="99"/>
      <c r="J17" s="99"/>
      <c r="K17" s="99"/>
      <c r="L17" s="99"/>
      <c r="M17" s="99"/>
      <c r="N17" s="99"/>
      <c r="O17" s="99"/>
      <c r="P17" s="99"/>
      <c r="Q17" s="99"/>
      <c r="R17" s="99"/>
      <c r="S17" s="99"/>
      <c r="T17" s="99"/>
      <c r="U17" s="99"/>
      <c r="V17" s="99"/>
      <c r="W17" s="99"/>
    </row>
    <row r="18" spans="1:23" ht="21" x14ac:dyDescent="0.4">
      <c r="A18" s="105"/>
      <c r="B18" s="105"/>
      <c r="C18" s="105"/>
      <c r="D18" s="105"/>
      <c r="E18" s="105"/>
      <c r="F18" s="105"/>
      <c r="G18" s="99"/>
      <c r="H18" s="99"/>
      <c r="I18" s="99"/>
      <c r="J18" s="99"/>
      <c r="K18" s="99"/>
      <c r="L18" s="99"/>
      <c r="M18" s="99"/>
    </row>
    <row r="19" spans="1:23" ht="21" x14ac:dyDescent="0.4">
      <c r="A19" s="105"/>
      <c r="B19" s="105"/>
      <c r="C19" s="105"/>
      <c r="D19" s="105"/>
      <c r="E19" s="105"/>
      <c r="F19" s="105"/>
      <c r="G19" s="99"/>
      <c r="H19" s="99"/>
      <c r="I19" s="99"/>
      <c r="J19" s="99"/>
      <c r="K19" s="99"/>
      <c r="L19" s="99"/>
      <c r="M19" s="99"/>
    </row>
    <row r="20" spans="1:23" ht="27" x14ac:dyDescent="0.5">
      <c r="A20" s="101" t="str">
        <f>"CVR-NR.: " &amp; Basisoplysninger!C12</f>
        <v xml:space="preserve">CVR-NR.: </v>
      </c>
      <c r="B20" s="99"/>
      <c r="C20" s="99"/>
      <c r="D20" s="99"/>
      <c r="E20" s="99"/>
      <c r="F20" s="99"/>
      <c r="G20" s="106" t="s">
        <v>262</v>
      </c>
      <c r="H20" s="99"/>
      <c r="I20" s="99"/>
      <c r="J20" s="99"/>
      <c r="K20" s="99"/>
      <c r="L20" s="99"/>
      <c r="M20" s="99"/>
    </row>
    <row r="21" spans="1:23" ht="15" x14ac:dyDescent="0.3">
      <c r="A21" s="99"/>
      <c r="B21" s="99"/>
      <c r="C21" s="99"/>
      <c r="D21" s="99"/>
      <c r="E21" s="99"/>
      <c r="F21" s="99"/>
      <c r="G21" s="99"/>
      <c r="H21" s="99"/>
      <c r="I21" s="99"/>
      <c r="J21" s="99"/>
      <c r="K21" s="99"/>
      <c r="L21" s="99"/>
      <c r="M21" s="99"/>
    </row>
    <row r="22" spans="1:23" ht="21" x14ac:dyDescent="0.4">
      <c r="B22" s="107"/>
      <c r="C22" s="107"/>
      <c r="D22" s="107"/>
      <c r="E22" s="107"/>
      <c r="F22" s="107"/>
      <c r="H22" s="99"/>
      <c r="I22" s="99"/>
      <c r="J22" s="99"/>
      <c r="K22" s="99"/>
      <c r="L22" s="99"/>
      <c r="M22" s="99"/>
    </row>
    <row r="23" spans="1:23" ht="15" x14ac:dyDescent="0.3">
      <c r="A23" s="99"/>
      <c r="B23" s="99"/>
      <c r="C23" s="99"/>
      <c r="D23" s="99"/>
      <c r="E23" s="99"/>
      <c r="F23" s="99"/>
      <c r="G23" s="99"/>
      <c r="H23" s="99"/>
      <c r="I23" s="99"/>
      <c r="J23" s="99"/>
      <c r="K23" s="99"/>
      <c r="L23" s="99"/>
      <c r="M23" s="99"/>
    </row>
    <row r="24" spans="1:23" ht="15" x14ac:dyDescent="0.3">
      <c r="A24" s="99"/>
      <c r="B24" s="99"/>
      <c r="C24" s="99"/>
      <c r="D24" s="99"/>
      <c r="E24" s="99"/>
      <c r="F24" s="99"/>
      <c r="G24" s="99"/>
      <c r="H24" s="99"/>
      <c r="I24" s="99"/>
      <c r="J24" s="99"/>
      <c r="K24" s="99"/>
      <c r="L24" s="99"/>
      <c r="M24" s="99"/>
    </row>
    <row r="25" spans="1:23" ht="15" x14ac:dyDescent="0.3">
      <c r="A25" s="99"/>
      <c r="B25" s="99"/>
      <c r="C25" s="99"/>
      <c r="D25" s="99"/>
      <c r="E25" s="99"/>
      <c r="F25" s="99"/>
      <c r="G25" s="99"/>
      <c r="H25" s="99"/>
      <c r="I25" s="99"/>
      <c r="J25" s="99"/>
      <c r="K25" s="99"/>
      <c r="L25" s="99"/>
      <c r="M25" s="99"/>
    </row>
  </sheetData>
  <sheetProtection algorithmName="SHA-512" hashValue="Tk9drS7QNSOz9/jlaTECL/vBBvNJWe3gj0xIDm6DOK4gyD3z5TUyxzYsTrAs2sOy2NCjv6gdBmP0da13C09f2g==" saltValue="1/ltryP0i1rpVT7mhyLKe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1">
    <tabColor rgb="FFFF33CC"/>
  </sheetPr>
  <dimension ref="A3:L42"/>
  <sheetViews>
    <sheetView zoomScale="90" zoomScaleNormal="90" workbookViewId="0">
      <pane ySplit="8" topLeftCell="A14" activePane="bottomLeft" state="frozen"/>
      <selection pane="bottomLeft" activeCell="B24" sqref="B24"/>
    </sheetView>
  </sheetViews>
  <sheetFormatPr defaultRowHeight="15" outlineLevelCol="1" x14ac:dyDescent="0.2"/>
  <cols>
    <col min="1" max="1" width="8.42578125" style="131" customWidth="1"/>
    <col min="2" max="2" width="32.5703125" style="131" customWidth="1"/>
    <col min="3" max="3" width="10.5703125" style="131" customWidth="1"/>
    <col min="4" max="4" width="1" style="131" customWidth="1"/>
    <col min="5" max="5" width="10.5703125" style="131" customWidth="1" outlineLevel="1"/>
    <col min="6" max="6" width="1" style="131" customWidth="1" outlineLevel="1"/>
    <col min="7" max="7" width="10.5703125" style="131" customWidth="1" outlineLevel="1"/>
    <col min="8" max="8" width="1" style="131" customWidth="1" outlineLevel="1"/>
    <col min="9" max="9" width="10.5703125" style="131" customWidth="1" outlineLevel="1"/>
    <col min="10" max="10" width="27.7109375" style="131" customWidth="1"/>
    <col min="11" max="11" width="9.140625" style="131"/>
    <col min="12" max="12" width="18.42578125" style="131" bestFit="1" customWidth="1"/>
    <col min="13" max="16384" width="9.140625" style="131"/>
  </cols>
  <sheetData>
    <row r="3" spans="1:10" x14ac:dyDescent="0.2">
      <c r="J3" s="54" t="s">
        <v>0</v>
      </c>
    </row>
    <row r="4" spans="1:10" ht="21" x14ac:dyDescent="0.2">
      <c r="A4" s="173" t="str">
        <f>'Indtastning budgettal'!A3</f>
        <v xml:space="preserve"> LOKALFORENING  - CVR: </v>
      </c>
      <c r="B4" s="173"/>
      <c r="C4" s="173"/>
      <c r="D4" s="173"/>
      <c r="E4" s="173"/>
      <c r="F4" s="173"/>
      <c r="G4" s="173"/>
      <c r="H4" s="173"/>
      <c r="I4" s="173"/>
      <c r="J4" s="133" t="s">
        <v>1</v>
      </c>
    </row>
    <row r="5" spans="1:10" ht="21.75" thickBot="1" x14ac:dyDescent="0.25">
      <c r="A5" s="172" t="str">
        <f>"BUDGET" &amp; " " &amp; Basisoplysninger!C10</f>
        <v xml:space="preserve">BUDGET </v>
      </c>
      <c r="B5" s="172"/>
      <c r="C5" s="172"/>
      <c r="D5" s="172"/>
      <c r="E5" s="172"/>
      <c r="F5" s="172"/>
      <c r="G5" s="172"/>
      <c r="H5" s="172"/>
      <c r="I5" s="172"/>
      <c r="J5" s="133"/>
    </row>
    <row r="6" spans="1:10" ht="15" customHeight="1" x14ac:dyDescent="0.2">
      <c r="B6" s="154"/>
      <c r="C6" s="154"/>
      <c r="D6" s="154"/>
      <c r="E6" s="154"/>
      <c r="F6" s="154"/>
      <c r="G6" s="154"/>
      <c r="H6" s="154"/>
      <c r="I6" s="132"/>
      <c r="J6" s="153"/>
    </row>
    <row r="7" spans="1:10" ht="21" x14ac:dyDescent="0.2">
      <c r="B7" s="154"/>
      <c r="C7" s="138" t="s">
        <v>6</v>
      </c>
      <c r="D7" s="154"/>
      <c r="E7" s="138" t="s">
        <v>243</v>
      </c>
      <c r="F7" s="154"/>
      <c r="G7" s="138" t="s">
        <v>6</v>
      </c>
      <c r="H7" s="154"/>
      <c r="I7" s="138" t="s">
        <v>5</v>
      </c>
    </row>
    <row r="8" spans="1:10" ht="18" x14ac:dyDescent="0.2">
      <c r="A8" s="136" t="s">
        <v>7</v>
      </c>
      <c r="C8" s="155">
        <f>+Basisoplysninger!C10</f>
        <v>0</v>
      </c>
      <c r="D8" s="141"/>
      <c r="E8" s="155">
        <f>+C8-1</f>
        <v>-1</v>
      </c>
      <c r="F8" s="141"/>
      <c r="G8" s="155">
        <f>+C8-1</f>
        <v>-1</v>
      </c>
      <c r="H8" s="141"/>
      <c r="I8" s="155">
        <f>+G8-1</f>
        <v>-2</v>
      </c>
      <c r="J8" s="133" t="s">
        <v>8</v>
      </c>
    </row>
    <row r="9" spans="1:10" ht="18" x14ac:dyDescent="0.2">
      <c r="A9" s="136"/>
      <c r="B9" s="136" t="s">
        <v>9</v>
      </c>
      <c r="C9" s="142"/>
      <c r="J9" s="139"/>
    </row>
    <row r="10" spans="1:10" ht="15.75" customHeight="1" x14ac:dyDescent="0.2">
      <c r="A10" s="144"/>
      <c r="B10" s="131" t="s">
        <v>10</v>
      </c>
      <c r="C10" s="142">
        <f>-'Indtastning budgettal'!E15</f>
        <v>0</v>
      </c>
      <c r="E10" s="142">
        <f>-'Indtastning budgettal'!G15</f>
        <v>0</v>
      </c>
      <c r="G10" s="142">
        <f>-'Indtastning budgettal'!I15</f>
        <v>0</v>
      </c>
      <c r="H10" s="152">
        <v>2</v>
      </c>
      <c r="I10" s="142">
        <f>-'Indtastning budgettal'!K15</f>
        <v>0</v>
      </c>
      <c r="J10" s="139" t="s">
        <v>255</v>
      </c>
    </row>
    <row r="11" spans="1:10" ht="15.75" customHeight="1" x14ac:dyDescent="0.2">
      <c r="A11" s="144">
        <v>1</v>
      </c>
      <c r="B11" s="131" t="s">
        <v>184</v>
      </c>
      <c r="C11" s="142">
        <f>+'Noter budget'!D18</f>
        <v>0</v>
      </c>
      <c r="E11" s="142">
        <f>+'Noter budget'!F18</f>
        <v>0</v>
      </c>
      <c r="G11" s="142">
        <f>+'Noter budget'!H18</f>
        <v>0</v>
      </c>
      <c r="H11" s="152"/>
      <c r="I11" s="142">
        <f>+'Noter budget'!J18</f>
        <v>0</v>
      </c>
      <c r="J11" s="139" t="s">
        <v>257</v>
      </c>
    </row>
    <row r="12" spans="1:10" ht="15.75" customHeight="1" x14ac:dyDescent="0.2">
      <c r="A12" s="144">
        <v>2</v>
      </c>
      <c r="B12" s="131" t="s">
        <v>11</v>
      </c>
      <c r="C12" s="142">
        <f>+'Noter budget'!D67</f>
        <v>0</v>
      </c>
      <c r="E12" s="142">
        <f>+'Noter budget'!F67</f>
        <v>0</v>
      </c>
      <c r="G12" s="142">
        <f>+'Noter budget'!H67</f>
        <v>0</v>
      </c>
      <c r="H12" s="152"/>
      <c r="I12" s="142">
        <f>+'Noter budget'!J67</f>
        <v>0</v>
      </c>
      <c r="J12" s="139" t="s">
        <v>257</v>
      </c>
    </row>
    <row r="13" spans="1:10" ht="15.75" customHeight="1" x14ac:dyDescent="0.2">
      <c r="A13" s="144">
        <v>3</v>
      </c>
      <c r="B13" s="131" t="s">
        <v>12</v>
      </c>
      <c r="C13" s="142">
        <f>+'Noter budget'!D73</f>
        <v>0</v>
      </c>
      <c r="E13" s="142">
        <f>+'Noter budget'!F73</f>
        <v>0</v>
      </c>
      <c r="G13" s="142">
        <f>+'Noter budget'!H73</f>
        <v>0</v>
      </c>
      <c r="H13" s="152"/>
      <c r="I13" s="142">
        <f>+'Noter budget'!J73</f>
        <v>0</v>
      </c>
      <c r="J13" s="139" t="s">
        <v>257</v>
      </c>
    </row>
    <row r="14" spans="1:10" ht="15.75" customHeight="1" x14ac:dyDescent="0.2">
      <c r="A14" s="144"/>
      <c r="B14" s="131" t="s">
        <v>13</v>
      </c>
      <c r="C14" s="142">
        <f>-'Indtastning budgettal'!E33</f>
        <v>0</v>
      </c>
      <c r="E14" s="142">
        <f>-'Indtastning budgettal'!G33</f>
        <v>0</v>
      </c>
      <c r="G14" s="142">
        <f>-'Indtastning budgettal'!I33</f>
        <v>0</v>
      </c>
      <c r="H14" s="152"/>
      <c r="I14" s="142">
        <f>-'Indtastning budgettal'!K33</f>
        <v>0</v>
      </c>
      <c r="J14" s="139" t="s">
        <v>255</v>
      </c>
    </row>
    <row r="15" spans="1:10" ht="18" x14ac:dyDescent="0.2">
      <c r="B15" s="136" t="s">
        <v>14</v>
      </c>
      <c r="C15" s="56">
        <f>SUM(C10:C14)</f>
        <v>0</v>
      </c>
      <c r="D15" s="57"/>
      <c r="E15" s="56">
        <f>SUM(E10:E14)</f>
        <v>0</v>
      </c>
      <c r="F15" s="57"/>
      <c r="G15" s="56">
        <f>SUM(G10:G14)</f>
        <v>0</v>
      </c>
      <c r="H15" s="58"/>
      <c r="I15" s="143">
        <f>SUM(I10:I14)</f>
        <v>0</v>
      </c>
      <c r="J15" s="139" t="s">
        <v>15</v>
      </c>
    </row>
    <row r="16" spans="1:10" x14ac:dyDescent="0.2">
      <c r="C16" s="156"/>
      <c r="E16" s="156"/>
      <c r="G16" s="156"/>
      <c r="I16" s="142"/>
      <c r="J16" s="133"/>
    </row>
    <row r="17" spans="1:10" ht="18" x14ac:dyDescent="0.2">
      <c r="B17" s="136" t="s">
        <v>189</v>
      </c>
      <c r="C17" s="156"/>
      <c r="E17" s="156"/>
      <c r="G17" s="156"/>
      <c r="I17" s="142"/>
      <c r="J17" s="133"/>
    </row>
    <row r="18" spans="1:10" ht="15.75" customHeight="1" x14ac:dyDescent="0.2">
      <c r="A18" s="144">
        <v>1</v>
      </c>
      <c r="B18" s="131" t="s">
        <v>184</v>
      </c>
      <c r="C18" s="142">
        <f>+'Noter budget'!D40</f>
        <v>0</v>
      </c>
      <c r="E18" s="142">
        <f>+'Noter budget'!F40</f>
        <v>0</v>
      </c>
      <c r="G18" s="142">
        <f>+'Noter budget'!H40</f>
        <v>0</v>
      </c>
      <c r="I18" s="142">
        <f>+'Noter budget'!J40</f>
        <v>0</v>
      </c>
      <c r="J18" s="139" t="s">
        <v>257</v>
      </c>
    </row>
    <row r="19" spans="1:10" ht="15.75" customHeight="1" x14ac:dyDescent="0.2">
      <c r="A19" s="144">
        <v>5</v>
      </c>
      <c r="B19" s="131" t="s">
        <v>16</v>
      </c>
      <c r="C19" s="142">
        <f>+'Noter budget'!D111</f>
        <v>0</v>
      </c>
      <c r="E19" s="142">
        <f>+'Noter budget'!F111</f>
        <v>0</v>
      </c>
      <c r="G19" s="142">
        <f>+'Noter budget'!H111</f>
        <v>0</v>
      </c>
      <c r="I19" s="142">
        <f>+'Noter budget'!J111</f>
        <v>0</v>
      </c>
      <c r="J19" s="139" t="s">
        <v>257</v>
      </c>
    </row>
    <row r="20" spans="1:10" ht="15.75" customHeight="1" x14ac:dyDescent="0.2">
      <c r="B20" s="131" t="s">
        <v>17</v>
      </c>
      <c r="C20" s="142">
        <f>+'Indtastning budgettal'!E88</f>
        <v>0</v>
      </c>
      <c r="E20" s="142">
        <f>+'Indtastning budgettal'!G88</f>
        <v>0</v>
      </c>
      <c r="G20" s="142">
        <f>+'Indtastning budgettal'!I88</f>
        <v>0</v>
      </c>
      <c r="I20" s="142">
        <f>+'Indtastning budgettal'!K88</f>
        <v>0</v>
      </c>
      <c r="J20" s="139" t="s">
        <v>255</v>
      </c>
    </row>
    <row r="21" spans="1:10" ht="15.75" customHeight="1" x14ac:dyDescent="0.2">
      <c r="A21" s="144">
        <v>5</v>
      </c>
      <c r="B21" s="131" t="s">
        <v>18</v>
      </c>
      <c r="C21" s="142">
        <f>+'Noter budget'!D127</f>
        <v>0</v>
      </c>
      <c r="E21" s="142">
        <f>+'Noter budget'!F127</f>
        <v>0</v>
      </c>
      <c r="G21" s="142">
        <f>+'Noter budget'!H127</f>
        <v>0</v>
      </c>
      <c r="I21" s="142">
        <f>+'Noter budget'!J127</f>
        <v>0</v>
      </c>
      <c r="J21" s="139" t="s">
        <v>257</v>
      </c>
    </row>
    <row r="22" spans="1:10" ht="15.75" customHeight="1" x14ac:dyDescent="0.2">
      <c r="A22" s="144"/>
      <c r="B22" s="131" t="s">
        <v>19</v>
      </c>
      <c r="C22" s="142">
        <f>+'Indtastning budgettal'!E105+'Indtastning budgettal'!E106</f>
        <v>0</v>
      </c>
      <c r="E22" s="142">
        <f>+'Indtastning budgettal'!G105+'Indtastning budgettal'!G106</f>
        <v>0</v>
      </c>
      <c r="G22" s="142">
        <f>+'Indtastning budgettal'!I105+'Indtastning budgettal'!I106</f>
        <v>0</v>
      </c>
      <c r="I22" s="142">
        <f>+'Indtastning budgettal'!K105+'Indtastning budgettal'!K106</f>
        <v>0</v>
      </c>
      <c r="J22" s="139" t="s">
        <v>255</v>
      </c>
    </row>
    <row r="23" spans="1:10" ht="15.75" customHeight="1" x14ac:dyDescent="0.2">
      <c r="A23" s="144">
        <v>6</v>
      </c>
      <c r="B23" s="131" t="s">
        <v>20</v>
      </c>
      <c r="C23" s="142">
        <f>'Noter budget'!D133</f>
        <v>0</v>
      </c>
      <c r="E23" s="142">
        <f>'Noter budget'!F133</f>
        <v>0</v>
      </c>
      <c r="G23" s="142">
        <f>'Noter budget'!H133</f>
        <v>0</v>
      </c>
      <c r="I23" s="142">
        <f>'Noter budget'!J133</f>
        <v>0</v>
      </c>
      <c r="J23" s="139" t="s">
        <v>257</v>
      </c>
    </row>
    <row r="24" spans="1:10" ht="22.5" customHeight="1" x14ac:dyDescent="0.2">
      <c r="B24" s="136" t="s">
        <v>21</v>
      </c>
      <c r="C24" s="143">
        <f>SUM(C18:C23)</f>
        <v>0</v>
      </c>
      <c r="E24" s="143">
        <f>SUM(E18:E23)</f>
        <v>0</v>
      </c>
      <c r="G24" s="143">
        <f>SUM(G18:G23)</f>
        <v>0</v>
      </c>
      <c r="I24" s="143">
        <f>SUM(I18:I23)</f>
        <v>0</v>
      </c>
      <c r="J24" s="139" t="s">
        <v>15</v>
      </c>
    </row>
    <row r="25" spans="1:10" x14ac:dyDescent="0.2">
      <c r="C25" s="139"/>
      <c r="E25" s="139"/>
      <c r="G25" s="139"/>
      <c r="I25" s="142"/>
      <c r="J25" s="142"/>
    </row>
    <row r="26" spans="1:10" ht="18.75" thickBot="1" x14ac:dyDescent="0.25">
      <c r="B26" s="136" t="s">
        <v>22</v>
      </c>
      <c r="C26" s="59">
        <f>SUM(C15-C24)</f>
        <v>0</v>
      </c>
      <c r="D26" s="60"/>
      <c r="E26" s="59">
        <f>SUM(E15-E24)</f>
        <v>0</v>
      </c>
      <c r="F26" s="60"/>
      <c r="G26" s="59">
        <f>SUM(G15-G24)</f>
        <v>0</v>
      </c>
      <c r="I26" s="59">
        <f>SUM(I15-I24)</f>
        <v>0</v>
      </c>
      <c r="J26" s="139" t="s">
        <v>197</v>
      </c>
    </row>
    <row r="27" spans="1:10" ht="13.5" customHeight="1" thickTop="1" x14ac:dyDescent="0.2">
      <c r="E27" s="156"/>
      <c r="G27" s="156"/>
      <c r="I27" s="142"/>
    </row>
    <row r="28" spans="1:10" ht="13.5" customHeight="1" x14ac:dyDescent="0.2">
      <c r="B28" s="54" t="s">
        <v>186</v>
      </c>
      <c r="E28" s="156"/>
      <c r="G28" s="156"/>
      <c r="I28" s="142"/>
    </row>
    <row r="29" spans="1:10" ht="13.5" customHeight="1" x14ac:dyDescent="0.2">
      <c r="B29" s="131" t="s">
        <v>184</v>
      </c>
      <c r="C29" s="142">
        <f>+C11-C18</f>
        <v>0</v>
      </c>
      <c r="E29" s="142">
        <f>+E11-E18</f>
        <v>0</v>
      </c>
      <c r="G29" s="142">
        <f>+G11-G18</f>
        <v>0</v>
      </c>
      <c r="I29" s="142">
        <f>+I11-I18</f>
        <v>0</v>
      </c>
      <c r="J29" s="139" t="s">
        <v>195</v>
      </c>
    </row>
    <row r="30" spans="1:10" ht="13.5" customHeight="1" x14ac:dyDescent="0.2">
      <c r="B30" s="131" t="s">
        <v>187</v>
      </c>
      <c r="C30" s="157">
        <f>+C26-C29</f>
        <v>0</v>
      </c>
      <c r="E30" s="157">
        <f>+E26-E29</f>
        <v>0</v>
      </c>
      <c r="G30" s="157">
        <f>+G26-G29</f>
        <v>0</v>
      </c>
      <c r="I30" s="157">
        <f>+I26-I29</f>
        <v>0</v>
      </c>
      <c r="J30" s="139" t="s">
        <v>196</v>
      </c>
    </row>
    <row r="31" spans="1:10" ht="15.75" customHeight="1" x14ac:dyDescent="0.2">
      <c r="B31" s="54" t="s">
        <v>188</v>
      </c>
      <c r="C31" s="61">
        <f>SUM(C29:C30)</f>
        <v>0</v>
      </c>
      <c r="D31" s="57"/>
      <c r="E31" s="61">
        <f>SUM(E29:E30)</f>
        <v>0</v>
      </c>
      <c r="F31" s="57"/>
      <c r="G31" s="61">
        <f>SUM(G29:G30)</f>
        <v>0</v>
      </c>
      <c r="H31" s="62"/>
      <c r="I31" s="61">
        <f>SUM(I29:I30)</f>
        <v>0</v>
      </c>
      <c r="J31" s="139" t="s">
        <v>15</v>
      </c>
    </row>
    <row r="32" spans="1:10" ht="13.5" customHeight="1" x14ac:dyDescent="0.2">
      <c r="E32" s="156"/>
      <c r="G32" s="156"/>
      <c r="I32" s="142"/>
    </row>
    <row r="33" spans="1:12" ht="15.75" customHeight="1" x14ac:dyDescent="0.2">
      <c r="B33" s="54" t="s">
        <v>3</v>
      </c>
      <c r="E33" s="156"/>
      <c r="G33" s="156"/>
      <c r="I33" s="142"/>
    </row>
    <row r="34" spans="1:12" ht="15.75" customHeight="1" x14ac:dyDescent="0.2">
      <c r="A34" s="144"/>
      <c r="B34" s="158" t="s">
        <v>23</v>
      </c>
      <c r="C34" s="142">
        <f>+'Indtastning budgettal'!E116</f>
        <v>0</v>
      </c>
      <c r="D34" s="152"/>
      <c r="E34" s="142">
        <f>+'Indtastning budgettal'!G116</f>
        <v>0</v>
      </c>
      <c r="F34" s="152"/>
      <c r="G34" s="142">
        <f>+'Indtastning budgettal'!I116</f>
        <v>0</v>
      </c>
      <c r="H34" s="156"/>
      <c r="I34" s="142">
        <f>+'Indtastning budgettal'!K116</f>
        <v>0</v>
      </c>
      <c r="J34" s="139" t="s">
        <v>255</v>
      </c>
    </row>
    <row r="35" spans="1:12" ht="15.75" customHeight="1" x14ac:dyDescent="0.2">
      <c r="B35" s="131" t="s">
        <v>24</v>
      </c>
      <c r="C35" s="157">
        <f>C26-SUM(C34:C34)</f>
        <v>0</v>
      </c>
      <c r="D35" s="152"/>
      <c r="E35" s="157">
        <f>E26-SUM(E34:E34)</f>
        <v>0</v>
      </c>
      <c r="F35" s="152"/>
      <c r="G35" s="157">
        <f>G26-SUM(G34:G34)</f>
        <v>0</v>
      </c>
      <c r="H35" s="156"/>
      <c r="I35" s="157">
        <f>I26-SUM(I34:I34)</f>
        <v>0</v>
      </c>
      <c r="J35" s="133" t="s">
        <v>15</v>
      </c>
    </row>
    <row r="36" spans="1:12" ht="15.75" customHeight="1" x14ac:dyDescent="0.2">
      <c r="B36" s="54" t="s">
        <v>185</v>
      </c>
      <c r="C36" s="61">
        <f>SUM(C34:C35)</f>
        <v>0</v>
      </c>
      <c r="D36" s="57"/>
      <c r="E36" s="61">
        <f>SUM(E34:E35)</f>
        <v>0</v>
      </c>
      <c r="F36" s="57"/>
      <c r="G36" s="61">
        <f>SUM(G34:G35)</f>
        <v>0</v>
      </c>
      <c r="H36" s="62"/>
      <c r="I36" s="61">
        <f>SUM(I34:I35)</f>
        <v>0</v>
      </c>
      <c r="J36" s="139" t="s">
        <v>197</v>
      </c>
    </row>
    <row r="37" spans="1:12" ht="7.15" customHeight="1" thickBot="1" x14ac:dyDescent="0.25">
      <c r="C37" s="142"/>
    </row>
    <row r="38" spans="1:12" ht="15.75" thickBot="1" x14ac:dyDescent="0.25">
      <c r="J38" s="159" t="s">
        <v>25</v>
      </c>
      <c r="K38" s="160"/>
      <c r="L38" s="161"/>
    </row>
    <row r="39" spans="1:12" x14ac:dyDescent="0.2">
      <c r="C39" s="162"/>
      <c r="D39" s="64"/>
      <c r="E39" s="64"/>
      <c r="F39" s="64"/>
      <c r="G39" s="63"/>
      <c r="H39" s="63"/>
      <c r="J39" s="163" t="s">
        <v>26</v>
      </c>
      <c r="K39" s="164"/>
      <c r="L39" s="165">
        <f>C26</f>
        <v>0</v>
      </c>
    </row>
    <row r="40" spans="1:12" ht="15.75" thickBot="1" x14ac:dyDescent="0.25">
      <c r="J40" s="166" t="s">
        <v>27</v>
      </c>
      <c r="K40" s="167"/>
      <c r="L40" s="168">
        <f>C36</f>
        <v>0</v>
      </c>
    </row>
    <row r="41" spans="1:12" ht="15.75" thickBot="1" x14ac:dyDescent="0.25">
      <c r="J41" s="169" t="s">
        <v>28</v>
      </c>
      <c r="K41" s="170"/>
      <c r="L41" s="171">
        <f>ROUND((L39-L40),0)</f>
        <v>0</v>
      </c>
    </row>
    <row r="42" spans="1:12" x14ac:dyDescent="0.2">
      <c r="A42" s="174" t="s">
        <v>2</v>
      </c>
      <c r="B42" s="174"/>
      <c r="C42" s="174"/>
      <c r="D42" s="174"/>
      <c r="E42" s="174"/>
      <c r="F42" s="174"/>
      <c r="G42" s="174"/>
      <c r="H42" s="174"/>
      <c r="I42" s="174"/>
    </row>
  </sheetData>
  <sheetProtection algorithmName="SHA-512" hashValue="M74H+hYTzihGTmWsaF12meYVmuezmiz2dbX9ulbkzUqo+v8zgTUyzZDOoQ3Vz/sACDEkup8KLzSwPM9PQdY9mA==" saltValue="97gcKB8rqRczYD4Z94WUCA==" spinCount="100000" sheet="1" formatColumns="0"/>
  <mergeCells count="3">
    <mergeCell ref="A5:I5"/>
    <mergeCell ref="A4:I4"/>
    <mergeCell ref="A42:I42"/>
  </mergeCells>
  <phoneticPr fontId="2" type="noConversion"/>
  <conditionalFormatting sqref="L41">
    <cfRule type="cellIs" dxfId="3" priority="6" operator="lessThan">
      <formula>0</formula>
    </cfRule>
    <cfRule type="cellIs" dxfId="2" priority="7" operator="greaterThan">
      <formula>0</formula>
    </cfRule>
    <cfRule type="cellIs" dxfId="1" priority="8" operator="equal">
      <formula>0</formula>
    </cfRule>
  </conditionalFormatting>
  <pageMargins left="1.0899999999999999" right="0.7" top="0.75" bottom="0.75" header="0.3" footer="0.3"/>
  <pageSetup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8">
    <tabColor rgb="FFFF33CC"/>
  </sheetPr>
  <dimension ref="A3:M150"/>
  <sheetViews>
    <sheetView zoomScale="90" zoomScaleNormal="90" zoomScaleSheetLayoutView="90" workbookViewId="0">
      <pane ySplit="8" topLeftCell="A9" activePane="bottomLeft" state="frozen"/>
      <selection pane="bottomLeft" activeCell="D111" sqref="D111"/>
    </sheetView>
  </sheetViews>
  <sheetFormatPr defaultColWidth="9.28515625" defaultRowHeight="15" outlineLevelCol="1" x14ac:dyDescent="0.2"/>
  <cols>
    <col min="1" max="1" width="5" style="131" customWidth="1"/>
    <col min="2" max="2" width="11.42578125" style="131" customWidth="1"/>
    <col min="3" max="3" width="35.42578125" style="131" customWidth="1"/>
    <col min="4" max="4" width="10.7109375" style="131" customWidth="1"/>
    <col min="5" max="5" width="1" style="131" customWidth="1"/>
    <col min="6" max="6" width="10.7109375" style="131" customWidth="1" outlineLevel="1"/>
    <col min="7" max="7" width="1" style="131" customWidth="1" outlineLevel="1"/>
    <col min="8" max="8" width="10.7109375" style="131" customWidth="1" outlineLevel="1"/>
    <col min="9" max="9" width="1" style="131" customWidth="1" outlineLevel="1"/>
    <col min="10" max="10" width="10.7109375" style="131" customWidth="1" outlineLevel="1"/>
    <col min="11" max="11" width="25.7109375" style="131" customWidth="1"/>
    <col min="12" max="12" width="18.5703125" style="131" customWidth="1"/>
    <col min="13" max="17" width="17.85546875" style="131" customWidth="1"/>
    <col min="18" max="16384" width="9.28515625" style="131"/>
  </cols>
  <sheetData>
    <row r="3" spans="1:13" x14ac:dyDescent="0.2">
      <c r="K3" s="54" t="s">
        <v>0</v>
      </c>
    </row>
    <row r="4" spans="1:13" ht="21" x14ac:dyDescent="0.2">
      <c r="A4" s="132" t="str">
        <f>Basisoplysninger!C11 &amp; " LOKALFORENING " &amp; " - CVR: " &amp; Basisoplysninger!C12</f>
        <v xml:space="preserve"> LOKALFORENING  - CVR: </v>
      </c>
      <c r="B4" s="132"/>
      <c r="C4" s="132"/>
      <c r="D4" s="132"/>
      <c r="E4" s="132"/>
      <c r="F4" s="132"/>
      <c r="G4" s="132"/>
      <c r="H4" s="132"/>
      <c r="I4" s="132"/>
      <c r="J4" s="132"/>
      <c r="K4" s="133" t="s">
        <v>225</v>
      </c>
    </row>
    <row r="5" spans="1:13" ht="21.75" thickBot="1" x14ac:dyDescent="0.25">
      <c r="A5" s="134" t="str">
        <f>"NOTER TIL BUDGET" &amp; " " &amp; Basisoplysninger!C10</f>
        <v xml:space="preserve">NOTER TIL BUDGET </v>
      </c>
      <c r="B5" s="134"/>
      <c r="C5" s="134"/>
      <c r="D5" s="134"/>
      <c r="E5" s="134"/>
      <c r="F5" s="134"/>
      <c r="G5" s="134"/>
      <c r="H5" s="134"/>
      <c r="I5" s="134"/>
      <c r="J5" s="134"/>
      <c r="K5" s="133" t="s">
        <v>226</v>
      </c>
      <c r="L5" s="132"/>
    </row>
    <row r="6" spans="1:13" x14ac:dyDescent="0.2">
      <c r="J6" s="135"/>
    </row>
    <row r="7" spans="1:13" ht="18" customHeight="1" x14ac:dyDescent="0.2">
      <c r="A7" s="136"/>
      <c r="B7" s="136"/>
      <c r="C7" s="137"/>
      <c r="D7" s="138" t="str">
        <f>+Budget!C7</f>
        <v>Budget</v>
      </c>
      <c r="E7" s="138"/>
      <c r="F7" s="138" t="str">
        <f>+Budget!E7</f>
        <v>Estimat</v>
      </c>
      <c r="G7" s="138"/>
      <c r="H7" s="138" t="str">
        <f>+Budget!G7</f>
        <v>Budget</v>
      </c>
      <c r="I7" s="138"/>
      <c r="J7" s="138" t="str">
        <f>+Budget!I7</f>
        <v>Faktisk</v>
      </c>
      <c r="K7" s="139" t="s">
        <v>227</v>
      </c>
      <c r="L7" s="140"/>
      <c r="M7" s="140"/>
    </row>
    <row r="8" spans="1:13" ht="20.25" customHeight="1" x14ac:dyDescent="0.2">
      <c r="A8" s="136" t="s">
        <v>7</v>
      </c>
      <c r="B8" s="136"/>
      <c r="C8" s="137"/>
      <c r="D8" s="141">
        <f>+Budget!C8</f>
        <v>0</v>
      </c>
      <c r="E8" s="141"/>
      <c r="F8" s="141">
        <f>+Budget!E8</f>
        <v>-1</v>
      </c>
      <c r="G8" s="141"/>
      <c r="H8" s="141">
        <f>+Budget!G8</f>
        <v>-1</v>
      </c>
      <c r="I8" s="141"/>
      <c r="J8" s="141">
        <f>+Budget!I8</f>
        <v>-2</v>
      </c>
      <c r="K8" s="133" t="s">
        <v>226</v>
      </c>
      <c r="L8" s="140"/>
      <c r="M8" s="140"/>
    </row>
    <row r="9" spans="1:13" ht="13.5" customHeight="1" x14ac:dyDescent="0.2">
      <c r="B9" s="136"/>
      <c r="D9" s="54"/>
      <c r="E9" s="54"/>
      <c r="F9" s="54"/>
      <c r="G9" s="54"/>
      <c r="H9" s="54"/>
      <c r="I9" s="54"/>
      <c r="J9" s="54"/>
      <c r="L9" s="140"/>
      <c r="M9" s="140"/>
    </row>
    <row r="10" spans="1:13" ht="18" x14ac:dyDescent="0.2">
      <c r="A10" s="141">
        <v>1</v>
      </c>
      <c r="B10" s="136" t="s">
        <v>184</v>
      </c>
      <c r="K10" s="140"/>
      <c r="L10" s="140"/>
      <c r="M10" s="140"/>
    </row>
    <row r="11" spans="1:13" ht="6.75" customHeight="1" x14ac:dyDescent="0.2">
      <c r="J11" s="142"/>
    </row>
    <row r="12" spans="1:13" ht="18" x14ac:dyDescent="0.2">
      <c r="A12" s="141"/>
      <c r="B12" s="136" t="s">
        <v>9</v>
      </c>
      <c r="K12" s="142"/>
    </row>
    <row r="13" spans="1:13" ht="6.75" customHeight="1" x14ac:dyDescent="0.2">
      <c r="J13" s="142"/>
    </row>
    <row r="14" spans="1:13" ht="15.75" customHeight="1" x14ac:dyDescent="0.2">
      <c r="B14" s="131" t="s">
        <v>32</v>
      </c>
      <c r="D14" s="142">
        <f>-'Indtastning budgettal'!E9</f>
        <v>0</v>
      </c>
      <c r="E14" s="142"/>
      <c r="F14" s="142">
        <f>-'Indtastning budgettal'!G9</f>
        <v>0</v>
      </c>
      <c r="G14" s="142"/>
      <c r="H14" s="142">
        <f>-'Indtastning budgettal'!I9</f>
        <v>0</v>
      </c>
      <c r="I14" s="142"/>
      <c r="J14" s="142">
        <f>-'Indtastning budgettal'!K9</f>
        <v>0</v>
      </c>
      <c r="K14" s="139" t="s">
        <v>255</v>
      </c>
    </row>
    <row r="15" spans="1:13" ht="15.75" customHeight="1" x14ac:dyDescent="0.2">
      <c r="B15" s="131" t="s">
        <v>33</v>
      </c>
      <c r="D15" s="142">
        <f>-'Indtastning budgettal'!E10</f>
        <v>0</v>
      </c>
      <c r="E15" s="142"/>
      <c r="F15" s="142">
        <f>-'Indtastning budgettal'!G10</f>
        <v>0</v>
      </c>
      <c r="G15" s="142"/>
      <c r="H15" s="142">
        <f>-'Indtastning budgettal'!I10</f>
        <v>0</v>
      </c>
      <c r="I15" s="142"/>
      <c r="J15" s="142">
        <f>-'Indtastning budgettal'!K10</f>
        <v>0</v>
      </c>
      <c r="K15" s="139" t="s">
        <v>255</v>
      </c>
    </row>
    <row r="16" spans="1:13" ht="15.75" customHeight="1" x14ac:dyDescent="0.2">
      <c r="B16" s="131" t="s">
        <v>34</v>
      </c>
      <c r="D16" s="142">
        <f>-'Indtastning budgettal'!E11</f>
        <v>0</v>
      </c>
      <c r="E16" s="142"/>
      <c r="F16" s="142">
        <f>-'Indtastning budgettal'!G11</f>
        <v>0</v>
      </c>
      <c r="G16" s="142"/>
      <c r="H16" s="142">
        <f>-'Indtastning budgettal'!I11</f>
        <v>0</v>
      </c>
      <c r="I16" s="142"/>
      <c r="J16" s="142">
        <f>-'Indtastning budgettal'!K11</f>
        <v>0</v>
      </c>
      <c r="K16" s="139" t="s">
        <v>255</v>
      </c>
    </row>
    <row r="17" spans="1:13" ht="15.75" customHeight="1" x14ac:dyDescent="0.2">
      <c r="B17" s="131" t="s">
        <v>35</v>
      </c>
      <c r="D17" s="142">
        <f>-'Indtastning budgettal'!E12</f>
        <v>0</v>
      </c>
      <c r="E17" s="142"/>
      <c r="F17" s="142">
        <f>-'Indtastning budgettal'!G12</f>
        <v>0</v>
      </c>
      <c r="G17" s="142"/>
      <c r="H17" s="142">
        <f>-'Indtastning budgettal'!I12</f>
        <v>0</v>
      </c>
      <c r="I17" s="142"/>
      <c r="J17" s="142">
        <f>-'Indtastning budgettal'!K12</f>
        <v>0</v>
      </c>
      <c r="K17" s="139" t="s">
        <v>255</v>
      </c>
    </row>
    <row r="18" spans="1:13" ht="15.75" customHeight="1" x14ac:dyDescent="0.2">
      <c r="B18" s="136" t="s">
        <v>14</v>
      </c>
      <c r="D18" s="143">
        <f>SUM(D14:D17)</f>
        <v>0</v>
      </c>
      <c r="E18" s="142"/>
      <c r="F18" s="143">
        <f>SUM(F14:F17)</f>
        <v>0</v>
      </c>
      <c r="G18" s="142"/>
      <c r="H18" s="143">
        <f>SUM(H14:H17)</f>
        <v>0</v>
      </c>
      <c r="I18" s="142"/>
      <c r="J18" s="143">
        <f>SUM(J14:J17)</f>
        <v>0</v>
      </c>
      <c r="K18" s="133" t="s">
        <v>15</v>
      </c>
    </row>
    <row r="19" spans="1:13" x14ac:dyDescent="0.2">
      <c r="K19" s="142"/>
    </row>
    <row r="20" spans="1:13" ht="18" x14ac:dyDescent="0.2">
      <c r="A20" s="141"/>
      <c r="B20" s="136" t="s">
        <v>189</v>
      </c>
      <c r="K20" s="142"/>
    </row>
    <row r="21" spans="1:13" ht="6.75" customHeight="1" x14ac:dyDescent="0.2">
      <c r="J21" s="142"/>
    </row>
    <row r="22" spans="1:13" ht="15.75" customHeight="1" x14ac:dyDescent="0.2">
      <c r="A22" s="144"/>
      <c r="B22" s="131" t="s">
        <v>37</v>
      </c>
      <c r="D22" s="67">
        <f>+'Indtastning budgettal'!E38</f>
        <v>0</v>
      </c>
      <c r="E22" s="67"/>
      <c r="F22" s="67">
        <f>+'Indtastning budgettal'!G38</f>
        <v>0</v>
      </c>
      <c r="G22" s="67"/>
      <c r="H22" s="67">
        <f>+'Indtastning budgettal'!I38</f>
        <v>0</v>
      </c>
      <c r="I22" s="67"/>
      <c r="J22" s="67">
        <f>+'Indtastning budgettal'!K38</f>
        <v>0</v>
      </c>
      <c r="K22" s="139" t="s">
        <v>255</v>
      </c>
      <c r="L22" s="140"/>
      <c r="M22" s="140"/>
    </row>
    <row r="23" spans="1:13" ht="15.75" customHeight="1" x14ac:dyDescent="0.2">
      <c r="A23" s="144"/>
      <c r="B23" s="131" t="s">
        <v>38</v>
      </c>
      <c r="D23" s="67">
        <f>+'Indtastning budgettal'!E39</f>
        <v>0</v>
      </c>
      <c r="E23" s="67"/>
      <c r="F23" s="67">
        <f>+'Indtastning budgettal'!G39</f>
        <v>0</v>
      </c>
      <c r="G23" s="67"/>
      <c r="H23" s="67">
        <f>+'Indtastning budgettal'!I39</f>
        <v>0</v>
      </c>
      <c r="I23" s="67"/>
      <c r="J23" s="67">
        <f>+'Indtastning budgettal'!K39</f>
        <v>0</v>
      </c>
      <c r="K23" s="139" t="s">
        <v>255</v>
      </c>
      <c r="L23" s="140"/>
      <c r="M23" s="140"/>
    </row>
    <row r="24" spans="1:13" ht="15.75" customHeight="1" x14ac:dyDescent="0.2">
      <c r="A24" s="144"/>
      <c r="B24" s="131" t="s">
        <v>39</v>
      </c>
      <c r="D24" s="67">
        <f>+'Indtastning budgettal'!E40</f>
        <v>0</v>
      </c>
      <c r="E24" s="67"/>
      <c r="F24" s="67">
        <f>+'Indtastning budgettal'!G40</f>
        <v>0</v>
      </c>
      <c r="G24" s="67"/>
      <c r="H24" s="67">
        <f>+'Indtastning budgettal'!I40</f>
        <v>0</v>
      </c>
      <c r="I24" s="67"/>
      <c r="J24" s="67">
        <f>+'Indtastning budgettal'!K40</f>
        <v>0</v>
      </c>
      <c r="K24" s="139" t="s">
        <v>255</v>
      </c>
      <c r="L24" s="140"/>
      <c r="M24" s="140"/>
    </row>
    <row r="25" spans="1:13" ht="15.75" customHeight="1" x14ac:dyDescent="0.2">
      <c r="A25" s="144"/>
      <c r="B25" s="131" t="s">
        <v>40</v>
      </c>
      <c r="D25" s="67">
        <f>+'Indtastning budgettal'!E41</f>
        <v>0</v>
      </c>
      <c r="E25" s="67"/>
      <c r="F25" s="67">
        <f>+'Indtastning budgettal'!G41</f>
        <v>0</v>
      </c>
      <c r="G25" s="67"/>
      <c r="H25" s="67">
        <f>+'Indtastning budgettal'!I41</f>
        <v>0</v>
      </c>
      <c r="I25" s="67"/>
      <c r="J25" s="67">
        <f>+'Indtastning budgettal'!K41</f>
        <v>0</v>
      </c>
      <c r="K25" s="139" t="s">
        <v>255</v>
      </c>
      <c r="L25" s="140"/>
      <c r="M25" s="140"/>
    </row>
    <row r="26" spans="1:13" ht="15.75" customHeight="1" x14ac:dyDescent="0.2">
      <c r="A26" s="144"/>
      <c r="B26" s="131" t="s">
        <v>41</v>
      </c>
      <c r="D26" s="67">
        <f>+'Indtastning budgettal'!E42</f>
        <v>0</v>
      </c>
      <c r="E26" s="67"/>
      <c r="F26" s="67">
        <f>+'Indtastning budgettal'!G42</f>
        <v>0</v>
      </c>
      <c r="G26" s="67"/>
      <c r="H26" s="67">
        <f>+'Indtastning budgettal'!I42</f>
        <v>0</v>
      </c>
      <c r="I26" s="67"/>
      <c r="J26" s="67">
        <f>+'Indtastning budgettal'!K42</f>
        <v>0</v>
      </c>
      <c r="K26" s="139" t="s">
        <v>255</v>
      </c>
      <c r="L26" s="140"/>
      <c r="M26" s="140"/>
    </row>
    <row r="27" spans="1:13" ht="15.75" customHeight="1" x14ac:dyDescent="0.2">
      <c r="A27" s="144"/>
      <c r="B27" s="131" t="s">
        <v>42</v>
      </c>
      <c r="D27" s="67">
        <f>+'Indtastning budgettal'!E43</f>
        <v>0</v>
      </c>
      <c r="E27" s="67"/>
      <c r="F27" s="67">
        <f>+'Indtastning budgettal'!G43</f>
        <v>0</v>
      </c>
      <c r="G27" s="67"/>
      <c r="H27" s="67">
        <f>+'Indtastning budgettal'!I43</f>
        <v>0</v>
      </c>
      <c r="I27" s="67"/>
      <c r="J27" s="67">
        <f>+'Indtastning budgettal'!K43</f>
        <v>0</v>
      </c>
      <c r="K27" s="139" t="s">
        <v>255</v>
      </c>
      <c r="L27" s="140"/>
      <c r="M27" s="140"/>
    </row>
    <row r="28" spans="1:13" ht="15.75" customHeight="1" x14ac:dyDescent="0.2">
      <c r="A28" s="144"/>
      <c r="B28" s="131" t="s">
        <v>43</v>
      </c>
      <c r="D28" s="67">
        <f>+'Indtastning budgettal'!E44</f>
        <v>0</v>
      </c>
      <c r="E28" s="67"/>
      <c r="F28" s="67">
        <f>+'Indtastning budgettal'!G44</f>
        <v>0</v>
      </c>
      <c r="G28" s="67"/>
      <c r="H28" s="67">
        <f>+'Indtastning budgettal'!I44</f>
        <v>0</v>
      </c>
      <c r="I28" s="67"/>
      <c r="J28" s="67">
        <f>+'Indtastning budgettal'!K44</f>
        <v>0</v>
      </c>
      <c r="K28" s="139" t="s">
        <v>255</v>
      </c>
      <c r="L28" s="140"/>
      <c r="M28" s="140"/>
    </row>
    <row r="29" spans="1:13" ht="15.75" customHeight="1" x14ac:dyDescent="0.2">
      <c r="A29" s="144"/>
      <c r="B29" s="131" t="s">
        <v>44</v>
      </c>
      <c r="D29" s="67">
        <f>+'Indtastning budgettal'!E45</f>
        <v>0</v>
      </c>
      <c r="E29" s="67"/>
      <c r="F29" s="67">
        <f>+'Indtastning budgettal'!G45</f>
        <v>0</v>
      </c>
      <c r="G29" s="67"/>
      <c r="H29" s="67">
        <f>+'Indtastning budgettal'!I45</f>
        <v>0</v>
      </c>
      <c r="I29" s="67"/>
      <c r="J29" s="67">
        <f>+'Indtastning budgettal'!K45</f>
        <v>0</v>
      </c>
      <c r="K29" s="139" t="s">
        <v>255</v>
      </c>
      <c r="L29" s="140"/>
      <c r="M29" s="140"/>
    </row>
    <row r="30" spans="1:13" ht="15.75" customHeight="1" x14ac:dyDescent="0.2">
      <c r="A30" s="144"/>
      <c r="B30" s="131" t="s">
        <v>45</v>
      </c>
      <c r="D30" s="67">
        <f>+'Indtastning budgettal'!E46</f>
        <v>0</v>
      </c>
      <c r="E30" s="67"/>
      <c r="F30" s="67">
        <f>+'Indtastning budgettal'!G46</f>
        <v>0</v>
      </c>
      <c r="G30" s="67"/>
      <c r="H30" s="67">
        <f>+'Indtastning budgettal'!I46</f>
        <v>0</v>
      </c>
      <c r="I30" s="67"/>
      <c r="J30" s="67">
        <f>+'Indtastning budgettal'!K46</f>
        <v>0</v>
      </c>
      <c r="K30" s="139" t="s">
        <v>255</v>
      </c>
      <c r="L30" s="140"/>
      <c r="M30" s="140"/>
    </row>
    <row r="31" spans="1:13" ht="15.75" customHeight="1" x14ac:dyDescent="0.2">
      <c r="A31" s="144"/>
      <c r="B31" s="131" t="s">
        <v>46</v>
      </c>
      <c r="D31" s="67">
        <f>+'Indtastning budgettal'!E47</f>
        <v>0</v>
      </c>
      <c r="E31" s="67"/>
      <c r="F31" s="67">
        <f>+'Indtastning budgettal'!G47</f>
        <v>0</v>
      </c>
      <c r="G31" s="67"/>
      <c r="H31" s="67">
        <f>+'Indtastning budgettal'!I47</f>
        <v>0</v>
      </c>
      <c r="I31" s="67"/>
      <c r="J31" s="67">
        <f>+'Indtastning budgettal'!K47</f>
        <v>0</v>
      </c>
      <c r="K31" s="139" t="s">
        <v>255</v>
      </c>
      <c r="L31" s="140"/>
      <c r="M31" s="140"/>
    </row>
    <row r="32" spans="1:13" ht="15.75" customHeight="1" x14ac:dyDescent="0.2">
      <c r="A32" s="144"/>
      <c r="B32" s="131" t="s">
        <v>207</v>
      </c>
      <c r="D32" s="67">
        <f>+'Indtastning budgettal'!E48</f>
        <v>0</v>
      </c>
      <c r="E32" s="67"/>
      <c r="F32" s="67">
        <f>+'Indtastning budgettal'!G48</f>
        <v>0</v>
      </c>
      <c r="G32" s="67"/>
      <c r="H32" s="67">
        <f>+'Indtastning budgettal'!I48</f>
        <v>0</v>
      </c>
      <c r="I32" s="67"/>
      <c r="J32" s="67">
        <f>+'Indtastning budgettal'!K48</f>
        <v>0</v>
      </c>
      <c r="K32" s="139" t="s">
        <v>255</v>
      </c>
      <c r="L32" s="140"/>
      <c r="M32" s="140"/>
    </row>
    <row r="33" spans="1:13" ht="15.75" customHeight="1" x14ac:dyDescent="0.2">
      <c r="A33" s="144"/>
      <c r="B33" s="131" t="s">
        <v>47</v>
      </c>
      <c r="D33" s="67">
        <f>+'Indtastning budgettal'!E49</f>
        <v>0</v>
      </c>
      <c r="E33" s="67"/>
      <c r="F33" s="67">
        <f>+'Indtastning budgettal'!G49</f>
        <v>0</v>
      </c>
      <c r="G33" s="67"/>
      <c r="H33" s="67">
        <f>+'Indtastning budgettal'!I49</f>
        <v>0</v>
      </c>
      <c r="I33" s="67"/>
      <c r="J33" s="67">
        <f>+'Indtastning budgettal'!K49</f>
        <v>0</v>
      </c>
      <c r="K33" s="139" t="s">
        <v>255</v>
      </c>
      <c r="L33" s="140"/>
      <c r="M33" s="140"/>
    </row>
    <row r="34" spans="1:13" ht="15.75" customHeight="1" x14ac:dyDescent="0.2">
      <c r="A34" s="144"/>
      <c r="B34" s="131" t="s">
        <v>48</v>
      </c>
      <c r="D34" s="67">
        <f>+'Indtastning budgettal'!E50</f>
        <v>0</v>
      </c>
      <c r="E34" s="67"/>
      <c r="F34" s="67">
        <f>+'Indtastning budgettal'!G50</f>
        <v>0</v>
      </c>
      <c r="G34" s="67"/>
      <c r="H34" s="67">
        <f>+'Indtastning budgettal'!I50</f>
        <v>0</v>
      </c>
      <c r="I34" s="67"/>
      <c r="J34" s="67">
        <f>+'Indtastning budgettal'!K50</f>
        <v>0</v>
      </c>
      <c r="K34" s="139" t="s">
        <v>255</v>
      </c>
      <c r="L34" s="140"/>
      <c r="M34" s="140"/>
    </row>
    <row r="35" spans="1:13" ht="15.75" customHeight="1" x14ac:dyDescent="0.2">
      <c r="A35" s="144"/>
      <c r="B35" s="131" t="s">
        <v>193</v>
      </c>
      <c r="D35" s="67">
        <f>+'Indtastning budgettal'!E51</f>
        <v>0</v>
      </c>
      <c r="E35" s="67"/>
      <c r="F35" s="67">
        <f>+'Indtastning budgettal'!G51</f>
        <v>0</v>
      </c>
      <c r="G35" s="67"/>
      <c r="H35" s="67">
        <f>+'Indtastning budgettal'!I51</f>
        <v>0</v>
      </c>
      <c r="I35" s="67"/>
      <c r="J35" s="67">
        <f>+'Indtastning budgettal'!K51</f>
        <v>0</v>
      </c>
      <c r="K35" s="139" t="s">
        <v>255</v>
      </c>
      <c r="L35" s="140"/>
      <c r="M35" s="140"/>
    </row>
    <row r="36" spans="1:13" ht="15.75" customHeight="1" x14ac:dyDescent="0.2">
      <c r="A36" s="144"/>
      <c r="B36" s="131" t="s">
        <v>49</v>
      </c>
      <c r="D36" s="67">
        <f>+'Indtastning budgettal'!E52</f>
        <v>0</v>
      </c>
      <c r="E36" s="67"/>
      <c r="F36" s="67">
        <f>+'Indtastning budgettal'!G52</f>
        <v>0</v>
      </c>
      <c r="G36" s="67"/>
      <c r="H36" s="67">
        <f>+'Indtastning budgettal'!I52</f>
        <v>0</v>
      </c>
      <c r="I36" s="67"/>
      <c r="J36" s="67">
        <f>+'Indtastning budgettal'!K52</f>
        <v>0</v>
      </c>
      <c r="K36" s="139" t="s">
        <v>255</v>
      </c>
      <c r="L36" s="140"/>
      <c r="M36" s="140"/>
    </row>
    <row r="37" spans="1:13" ht="15.75" customHeight="1" x14ac:dyDescent="0.2">
      <c r="A37" s="144"/>
      <c r="B37" s="131" t="s">
        <v>50</v>
      </c>
      <c r="D37" s="67">
        <f>+'Indtastning budgettal'!E53</f>
        <v>0</v>
      </c>
      <c r="E37" s="142"/>
      <c r="F37" s="67">
        <f>+'Indtastning budgettal'!G53</f>
        <v>0</v>
      </c>
      <c r="G37" s="142"/>
      <c r="H37" s="67">
        <f>+'Indtastning budgettal'!I53</f>
        <v>0</v>
      </c>
      <c r="I37" s="142"/>
      <c r="J37" s="67">
        <f>+'Indtastning budgettal'!K53</f>
        <v>0</v>
      </c>
      <c r="K37" s="139" t="s">
        <v>255</v>
      </c>
      <c r="L37" s="140"/>
      <c r="M37" s="140"/>
    </row>
    <row r="38" spans="1:13" ht="15.75" customHeight="1" x14ac:dyDescent="0.25">
      <c r="A38" s="144"/>
      <c r="B38" s="145" t="s">
        <v>205</v>
      </c>
      <c r="D38" s="67">
        <f>+'Indtastning budgettal'!E54</f>
        <v>0</v>
      </c>
      <c r="E38" s="142"/>
      <c r="F38" s="67">
        <f>+'Indtastning budgettal'!G54</f>
        <v>0</v>
      </c>
      <c r="G38" s="142"/>
      <c r="H38" s="67">
        <f>+'Indtastning budgettal'!I54</f>
        <v>0</v>
      </c>
      <c r="I38" s="142"/>
      <c r="J38" s="67">
        <f>+'Indtastning budgettal'!K54</f>
        <v>0</v>
      </c>
      <c r="K38" s="139" t="s">
        <v>255</v>
      </c>
      <c r="L38" s="140"/>
      <c r="M38" s="140"/>
    </row>
    <row r="39" spans="1:13" ht="15.75" customHeight="1" x14ac:dyDescent="0.2">
      <c r="A39" s="144"/>
      <c r="B39" s="131" t="s">
        <v>51</v>
      </c>
      <c r="D39" s="67">
        <f>+'Indtastning budgettal'!E55</f>
        <v>0</v>
      </c>
      <c r="E39" s="142"/>
      <c r="F39" s="67">
        <f>+'Indtastning budgettal'!G55</f>
        <v>0</v>
      </c>
      <c r="G39" s="142"/>
      <c r="H39" s="67">
        <f>+'Indtastning budgettal'!I55</f>
        <v>0</v>
      </c>
      <c r="I39" s="142"/>
      <c r="J39" s="67">
        <f>+'Indtastning budgettal'!K55</f>
        <v>0</v>
      </c>
      <c r="K39" s="139" t="s">
        <v>255</v>
      </c>
      <c r="L39" s="140"/>
      <c r="M39" s="140"/>
    </row>
    <row r="40" spans="1:13" ht="15.75" customHeight="1" x14ac:dyDescent="0.2">
      <c r="B40" s="136" t="s">
        <v>21</v>
      </c>
      <c r="D40" s="143">
        <f>SUM(D22:D39)</f>
        <v>0</v>
      </c>
      <c r="E40" s="142"/>
      <c r="F40" s="143">
        <f>SUM(F22:F39)</f>
        <v>0</v>
      </c>
      <c r="G40" s="142"/>
      <c r="H40" s="143">
        <f>SUM(H22:H39)</f>
        <v>0</v>
      </c>
      <c r="I40" s="142"/>
      <c r="J40" s="143">
        <f>SUM(J22:J39)</f>
        <v>0</v>
      </c>
      <c r="K40" s="133" t="s">
        <v>15</v>
      </c>
    </row>
    <row r="41" spans="1:13" x14ac:dyDescent="0.2">
      <c r="K41" s="142"/>
    </row>
    <row r="42" spans="1:13" ht="18" x14ac:dyDescent="0.2">
      <c r="B42" s="136" t="s">
        <v>52</v>
      </c>
      <c r="D42" s="146">
        <f>+D18-D40</f>
        <v>0</v>
      </c>
      <c r="E42" s="142"/>
      <c r="F42" s="146">
        <f>+F18-F40</f>
        <v>0</v>
      </c>
      <c r="G42" s="142"/>
      <c r="H42" s="146">
        <f>+H18-H40</f>
        <v>0</v>
      </c>
      <c r="J42" s="146">
        <f>+J18-J40</f>
        <v>0</v>
      </c>
      <c r="K42" s="133" t="s">
        <v>15</v>
      </c>
    </row>
    <row r="43" spans="1:13" x14ac:dyDescent="0.2">
      <c r="K43" s="142"/>
    </row>
    <row r="44" spans="1:13" ht="15.75" customHeight="1" x14ac:dyDescent="0.2">
      <c r="A44" s="144"/>
      <c r="B44" s="176" t="s">
        <v>218</v>
      </c>
      <c r="C44" s="176"/>
      <c r="D44" s="147">
        <f>+'Indtastning budgettal'!E116</f>
        <v>0</v>
      </c>
      <c r="E44" s="148"/>
      <c r="F44" s="147">
        <f>+'Indtastning budgettal'!G116</f>
        <v>0</v>
      </c>
      <c r="G44" s="148"/>
      <c r="H44" s="147">
        <f>+'Indtastning budgettal'!I116</f>
        <v>0</v>
      </c>
      <c r="I44" s="149"/>
      <c r="J44" s="147">
        <f>+'Indtastning budgettal'!K116</f>
        <v>0</v>
      </c>
      <c r="K44" s="133" t="s">
        <v>15</v>
      </c>
    </row>
    <row r="45" spans="1:13" ht="15.75" customHeight="1" x14ac:dyDescent="0.2">
      <c r="A45" s="144"/>
      <c r="B45" s="136" t="s">
        <v>53</v>
      </c>
      <c r="D45" s="146">
        <f>+D42-D44</f>
        <v>0</v>
      </c>
      <c r="E45" s="142"/>
      <c r="F45" s="146">
        <f>+F42-F44</f>
        <v>0</v>
      </c>
      <c r="G45" s="142"/>
      <c r="H45" s="146">
        <f>+H42-H44</f>
        <v>0</v>
      </c>
      <c r="I45" s="142"/>
      <c r="J45" s="146">
        <f>+J42-J44</f>
        <v>0</v>
      </c>
      <c r="K45" s="133" t="s">
        <v>15</v>
      </c>
    </row>
    <row r="46" spans="1:13" ht="18" x14ac:dyDescent="0.2">
      <c r="A46" s="144"/>
      <c r="B46" s="136"/>
      <c r="D46" s="150"/>
      <c r="E46" s="142"/>
      <c r="F46" s="150"/>
      <c r="G46" s="142"/>
      <c r="H46" s="150"/>
      <c r="I46" s="142"/>
      <c r="J46" s="63"/>
      <c r="K46" s="151"/>
    </row>
    <row r="47" spans="1:13" ht="18" x14ac:dyDescent="0.2">
      <c r="A47" s="144"/>
      <c r="B47" s="136"/>
      <c r="D47" s="150"/>
      <c r="E47" s="142"/>
      <c r="F47" s="150"/>
      <c r="G47" s="142"/>
      <c r="H47" s="150"/>
      <c r="I47" s="142"/>
      <c r="J47" s="63"/>
      <c r="K47" s="151"/>
    </row>
    <row r="48" spans="1:13" ht="18" x14ac:dyDescent="0.2">
      <c r="A48" s="144"/>
      <c r="B48" s="136"/>
      <c r="D48" s="150"/>
      <c r="E48" s="142"/>
      <c r="F48" s="150"/>
      <c r="G48" s="142"/>
      <c r="H48" s="150"/>
      <c r="I48" s="142"/>
      <c r="J48" s="63"/>
      <c r="K48" s="151"/>
    </row>
    <row r="49" spans="1:13" ht="18" x14ac:dyDescent="0.2">
      <c r="A49" s="144"/>
      <c r="B49" s="136"/>
      <c r="D49" s="150"/>
      <c r="E49" s="142"/>
      <c r="F49" s="150"/>
      <c r="G49" s="142"/>
      <c r="H49" s="150"/>
      <c r="I49" s="142"/>
      <c r="J49" s="63"/>
      <c r="K49" s="151"/>
    </row>
    <row r="50" spans="1:13" ht="18" x14ac:dyDescent="0.2">
      <c r="A50" s="144"/>
      <c r="B50" s="136"/>
      <c r="D50" s="150"/>
      <c r="E50" s="142"/>
      <c r="F50" s="150"/>
      <c r="G50" s="142"/>
      <c r="H50" s="150"/>
      <c r="I50" s="142"/>
      <c r="J50" s="63"/>
      <c r="K50" s="151"/>
    </row>
    <row r="51" spans="1:13" ht="18" x14ac:dyDescent="0.2">
      <c r="A51" s="144"/>
      <c r="B51" s="136"/>
      <c r="D51" s="150"/>
      <c r="E51" s="142"/>
      <c r="F51" s="150"/>
      <c r="G51" s="142"/>
      <c r="H51" s="150"/>
      <c r="I51" s="142"/>
      <c r="J51" s="63"/>
      <c r="K51" s="151"/>
    </row>
    <row r="52" spans="1:13" ht="18" x14ac:dyDescent="0.2">
      <c r="A52" s="144"/>
      <c r="B52" s="136"/>
      <c r="D52" s="150"/>
      <c r="E52" s="142"/>
      <c r="F52" s="150"/>
      <c r="G52" s="142"/>
      <c r="H52" s="150"/>
      <c r="I52" s="142"/>
      <c r="J52" s="63"/>
      <c r="K52" s="151"/>
    </row>
    <row r="53" spans="1:13" x14ac:dyDescent="0.2">
      <c r="A53" s="144"/>
      <c r="D53" s="150"/>
      <c r="E53" s="142"/>
      <c r="F53" s="150"/>
      <c r="G53" s="142"/>
      <c r="H53" s="150"/>
      <c r="I53" s="142"/>
      <c r="J53" s="63"/>
      <c r="K53" s="151"/>
    </row>
    <row r="54" spans="1:13" x14ac:dyDescent="0.2">
      <c r="K54" s="151"/>
    </row>
    <row r="55" spans="1:13" x14ac:dyDescent="0.2">
      <c r="A55" s="175" t="s">
        <v>4</v>
      </c>
      <c r="B55" s="175"/>
      <c r="C55" s="175"/>
      <c r="D55" s="175"/>
      <c r="E55" s="175"/>
      <c r="F55" s="175"/>
      <c r="G55" s="175"/>
      <c r="H55" s="175"/>
      <c r="I55" s="175"/>
      <c r="J55" s="175"/>
      <c r="K55" s="151"/>
    </row>
    <row r="56" spans="1:13" x14ac:dyDescent="0.2">
      <c r="A56" s="144"/>
      <c r="B56" s="144"/>
      <c r="C56" s="144"/>
      <c r="D56" s="144"/>
      <c r="E56" s="144"/>
      <c r="F56" s="144"/>
      <c r="G56" s="144"/>
      <c r="H56" s="144"/>
      <c r="I56" s="144"/>
      <c r="J56" s="144"/>
      <c r="K56" s="151"/>
    </row>
    <row r="57" spans="1:13" ht="18" x14ac:dyDescent="0.2">
      <c r="A57" s="141">
        <v>2</v>
      </c>
      <c r="B57" s="136" t="s">
        <v>54</v>
      </c>
      <c r="J57" s="142"/>
      <c r="K57" s="133"/>
      <c r="L57" s="133"/>
    </row>
    <row r="58" spans="1:13" ht="6.75" customHeight="1" x14ac:dyDescent="0.2">
      <c r="A58" s="138"/>
      <c r="J58" s="142"/>
      <c r="K58" s="133"/>
      <c r="L58" s="133"/>
    </row>
    <row r="59" spans="1:13" ht="15.75" customHeight="1" x14ac:dyDescent="0.2">
      <c r="A59" s="144"/>
      <c r="B59" s="131" t="s">
        <v>55</v>
      </c>
      <c r="D59" s="142">
        <f>-'Indtastning budgettal'!E18</f>
        <v>0</v>
      </c>
      <c r="E59" s="142"/>
      <c r="F59" s="142">
        <f>-'Indtastning budgettal'!G18</f>
        <v>0</v>
      </c>
      <c r="G59" s="142"/>
      <c r="H59" s="142">
        <f>-'Indtastning budgettal'!I18</f>
        <v>0</v>
      </c>
      <c r="I59" s="142"/>
      <c r="J59" s="142">
        <f>-'Indtastning budgettal'!K18</f>
        <v>0</v>
      </c>
      <c r="K59" s="139" t="s">
        <v>255</v>
      </c>
      <c r="L59" s="139"/>
      <c r="M59" s="139"/>
    </row>
    <row r="60" spans="1:13" ht="15.75" customHeight="1" x14ac:dyDescent="0.2">
      <c r="A60" s="138"/>
      <c r="B60" s="131" t="s">
        <v>56</v>
      </c>
      <c r="D60" s="142">
        <f>-'Indtastning budgettal'!E19</f>
        <v>0</v>
      </c>
      <c r="E60" s="142"/>
      <c r="F60" s="142">
        <f>-'Indtastning budgettal'!G19</f>
        <v>0</v>
      </c>
      <c r="G60" s="142"/>
      <c r="H60" s="142">
        <f>-'Indtastning budgettal'!I19</f>
        <v>0</v>
      </c>
      <c r="I60" s="142"/>
      <c r="J60" s="142">
        <f>-'Indtastning budgettal'!K19</f>
        <v>0</v>
      </c>
      <c r="K60" s="139" t="s">
        <v>255</v>
      </c>
    </row>
    <row r="61" spans="1:13" ht="15.75" customHeight="1" x14ac:dyDescent="0.2">
      <c r="A61" s="138"/>
      <c r="B61" s="131" t="s">
        <v>57</v>
      </c>
      <c r="D61" s="142">
        <f>-'Indtastning budgettal'!E20</f>
        <v>0</v>
      </c>
      <c r="E61" s="142"/>
      <c r="F61" s="142">
        <f>-'Indtastning budgettal'!G20</f>
        <v>0</v>
      </c>
      <c r="G61" s="142"/>
      <c r="H61" s="142">
        <f>-'Indtastning budgettal'!I20</f>
        <v>0</v>
      </c>
      <c r="I61" s="142"/>
      <c r="J61" s="142">
        <f>-'Indtastning budgettal'!K20</f>
        <v>0</v>
      </c>
      <c r="K61" s="139" t="s">
        <v>255</v>
      </c>
      <c r="L61" s="139"/>
      <c r="M61" s="139"/>
    </row>
    <row r="62" spans="1:13" ht="15.75" customHeight="1" x14ac:dyDescent="0.2">
      <c r="A62" s="138"/>
      <c r="B62" s="131" t="s">
        <v>58</v>
      </c>
      <c r="D62" s="142">
        <f>-'Indtastning budgettal'!E21</f>
        <v>0</v>
      </c>
      <c r="E62" s="142"/>
      <c r="F62" s="142">
        <f>-'Indtastning budgettal'!G21</f>
        <v>0</v>
      </c>
      <c r="G62" s="142"/>
      <c r="H62" s="142">
        <f>-'Indtastning budgettal'!I21</f>
        <v>0</v>
      </c>
      <c r="I62" s="142"/>
      <c r="J62" s="142">
        <f>-'Indtastning budgettal'!K21</f>
        <v>0</v>
      </c>
      <c r="K62" s="139" t="s">
        <v>255</v>
      </c>
    </row>
    <row r="63" spans="1:13" ht="15.75" customHeight="1" x14ac:dyDescent="0.2">
      <c r="A63" s="138"/>
      <c r="B63" s="131" t="s">
        <v>191</v>
      </c>
      <c r="D63" s="142">
        <f>-'Indtastning budgettal'!E22</f>
        <v>0</v>
      </c>
      <c r="E63" s="142"/>
      <c r="F63" s="142">
        <f>-'Indtastning budgettal'!G22</f>
        <v>0</v>
      </c>
      <c r="G63" s="142"/>
      <c r="H63" s="142">
        <f>-'Indtastning budgettal'!I22</f>
        <v>0</v>
      </c>
      <c r="I63" s="142"/>
      <c r="J63" s="142">
        <f>-'Indtastning budgettal'!K22</f>
        <v>0</v>
      </c>
      <c r="K63" s="139" t="s">
        <v>255</v>
      </c>
    </row>
    <row r="64" spans="1:13" ht="15.75" customHeight="1" x14ac:dyDescent="0.2">
      <c r="A64" s="138"/>
      <c r="B64" s="131" t="s">
        <v>59</v>
      </c>
      <c r="D64" s="142">
        <f>-'Indtastning budgettal'!E23</f>
        <v>0</v>
      </c>
      <c r="E64" s="142"/>
      <c r="F64" s="142">
        <f>-'Indtastning budgettal'!G23</f>
        <v>0</v>
      </c>
      <c r="G64" s="142"/>
      <c r="H64" s="142">
        <f>-'Indtastning budgettal'!I23</f>
        <v>0</v>
      </c>
      <c r="I64" s="142"/>
      <c r="J64" s="142">
        <f>-'Indtastning budgettal'!K23</f>
        <v>0</v>
      </c>
      <c r="K64" s="139" t="s">
        <v>255</v>
      </c>
      <c r="L64" s="139"/>
      <c r="M64" s="139"/>
    </row>
    <row r="65" spans="1:13" ht="15.75" customHeight="1" x14ac:dyDescent="0.2">
      <c r="A65" s="138"/>
      <c r="B65" s="131" t="s">
        <v>198</v>
      </c>
      <c r="D65" s="142">
        <f>-'Indtastning budgettal'!E24</f>
        <v>0</v>
      </c>
      <c r="E65" s="142"/>
      <c r="F65" s="142">
        <f>-'Indtastning budgettal'!G24</f>
        <v>0</v>
      </c>
      <c r="G65" s="142"/>
      <c r="H65" s="142">
        <f>-'Indtastning budgettal'!I24</f>
        <v>0</v>
      </c>
      <c r="I65" s="142"/>
      <c r="J65" s="142">
        <f>-'Indtastning budgettal'!K24</f>
        <v>0</v>
      </c>
      <c r="K65" s="139" t="s">
        <v>255</v>
      </c>
      <c r="L65" s="139"/>
      <c r="M65" s="139"/>
    </row>
    <row r="66" spans="1:13" x14ac:dyDescent="0.2">
      <c r="A66" s="138"/>
      <c r="B66" s="131" t="s">
        <v>192</v>
      </c>
      <c r="D66" s="142">
        <f>-'Indtastning budgettal'!E25</f>
        <v>0</v>
      </c>
      <c r="E66" s="142"/>
      <c r="F66" s="142">
        <f>-'Indtastning budgettal'!G25</f>
        <v>0</v>
      </c>
      <c r="G66" s="142"/>
      <c r="H66" s="142">
        <f>-'Indtastning budgettal'!I25</f>
        <v>0</v>
      </c>
      <c r="I66" s="142"/>
      <c r="J66" s="142">
        <f>-'Indtastning budgettal'!K25</f>
        <v>0</v>
      </c>
      <c r="K66" s="139" t="s">
        <v>255</v>
      </c>
      <c r="L66" s="139"/>
      <c r="M66" s="139"/>
    </row>
    <row r="67" spans="1:13" ht="15.75" customHeight="1" x14ac:dyDescent="0.2">
      <c r="B67" s="136" t="s">
        <v>60</v>
      </c>
      <c r="D67" s="143">
        <f>SUM(D59:D66)</f>
        <v>0</v>
      </c>
      <c r="E67" s="142"/>
      <c r="F67" s="143">
        <f>SUM(F59:F66)</f>
        <v>0</v>
      </c>
      <c r="G67" s="142"/>
      <c r="H67" s="143">
        <f>SUM(H59:H66)</f>
        <v>0</v>
      </c>
      <c r="I67" s="142"/>
      <c r="J67" s="143">
        <f>SUM(J59:J66)</f>
        <v>0</v>
      </c>
      <c r="K67" s="133" t="s">
        <v>15</v>
      </c>
      <c r="L67" s="133"/>
    </row>
    <row r="68" spans="1:13" ht="18" x14ac:dyDescent="0.2">
      <c r="B68" s="136"/>
      <c r="D68" s="54"/>
      <c r="E68" s="54"/>
      <c r="F68" s="54"/>
      <c r="G68" s="54"/>
      <c r="H68" s="54"/>
      <c r="I68" s="54"/>
      <c r="J68" s="54"/>
      <c r="K68" s="133"/>
      <c r="L68" s="133"/>
    </row>
    <row r="69" spans="1:13" ht="18" x14ac:dyDescent="0.2">
      <c r="A69" s="141">
        <v>3</v>
      </c>
      <c r="B69" s="136" t="s">
        <v>12</v>
      </c>
      <c r="D69" s="54"/>
      <c r="E69" s="54"/>
      <c r="F69" s="54"/>
      <c r="G69" s="54"/>
      <c r="H69" s="54"/>
      <c r="I69" s="54"/>
      <c r="J69" s="54"/>
      <c r="K69" s="133"/>
      <c r="L69" s="133"/>
    </row>
    <row r="70" spans="1:13" x14ac:dyDescent="0.2">
      <c r="B70" s="131" t="s">
        <v>123</v>
      </c>
      <c r="D70" s="142">
        <f>-'Indtastning budgettal'!E28</f>
        <v>0</v>
      </c>
      <c r="E70" s="142"/>
      <c r="F70" s="142">
        <f>-'Indtastning budgettal'!G28</f>
        <v>0</v>
      </c>
      <c r="G70" s="142"/>
      <c r="H70" s="142">
        <f>-'Indtastning budgettal'!I28</f>
        <v>0</v>
      </c>
      <c r="I70" s="54"/>
      <c r="J70" s="142">
        <f>-'Indtastning budgettal'!K28</f>
        <v>0</v>
      </c>
      <c r="K70" s="139" t="s">
        <v>255</v>
      </c>
      <c r="L70" s="133"/>
    </row>
    <row r="71" spans="1:13" x14ac:dyDescent="0.2">
      <c r="B71" s="131" t="s">
        <v>203</v>
      </c>
      <c r="D71" s="142">
        <f>-'Indtastning budgettal'!E29</f>
        <v>0</v>
      </c>
      <c r="E71" s="142"/>
      <c r="F71" s="142">
        <f>-'Indtastning budgettal'!G29</f>
        <v>0</v>
      </c>
      <c r="G71" s="142"/>
      <c r="H71" s="142">
        <f>-'Indtastning budgettal'!I29</f>
        <v>0</v>
      </c>
      <c r="I71" s="54"/>
      <c r="J71" s="142">
        <f>-'Indtastning budgettal'!K29</f>
        <v>0</v>
      </c>
      <c r="K71" s="139" t="s">
        <v>255</v>
      </c>
      <c r="L71" s="133"/>
    </row>
    <row r="72" spans="1:13" x14ac:dyDescent="0.2">
      <c r="B72" s="131" t="s">
        <v>206</v>
      </c>
      <c r="D72" s="142">
        <f>-'Indtastning budgettal'!E30</f>
        <v>0</v>
      </c>
      <c r="E72" s="142"/>
      <c r="F72" s="142">
        <f>-'Indtastning budgettal'!G30</f>
        <v>0</v>
      </c>
      <c r="G72" s="142"/>
      <c r="H72" s="142">
        <f>-'Indtastning budgettal'!I30</f>
        <v>0</v>
      </c>
      <c r="I72" s="54"/>
      <c r="J72" s="142">
        <f>-'Indtastning budgettal'!K30</f>
        <v>0</v>
      </c>
      <c r="K72" s="139" t="s">
        <v>255</v>
      </c>
      <c r="L72" s="133"/>
    </row>
    <row r="73" spans="1:13" ht="18" x14ac:dyDescent="0.2">
      <c r="B73" s="136" t="s">
        <v>204</v>
      </c>
      <c r="D73" s="65">
        <f>SUM(D70:D71)</f>
        <v>0</v>
      </c>
      <c r="E73" s="54"/>
      <c r="F73" s="65">
        <f>SUM(F70:F71)</f>
        <v>0</v>
      </c>
      <c r="G73" s="54"/>
      <c r="H73" s="65">
        <f>SUM(H70:H71)</f>
        <v>0</v>
      </c>
      <c r="I73" s="54"/>
      <c r="J73" s="65">
        <f>SUM(J70:J71)</f>
        <v>0</v>
      </c>
      <c r="K73" s="133" t="s">
        <v>15</v>
      </c>
      <c r="L73" s="133"/>
    </row>
    <row r="74" spans="1:13" ht="18" x14ac:dyDescent="0.2">
      <c r="B74" s="136"/>
      <c r="D74" s="54"/>
      <c r="E74" s="54"/>
      <c r="F74" s="54"/>
      <c r="G74" s="54"/>
      <c r="H74" s="54"/>
      <c r="I74" s="54"/>
      <c r="J74" s="54"/>
      <c r="K74" s="133"/>
      <c r="L74" s="133"/>
    </row>
    <row r="75" spans="1:13" ht="15.75" customHeight="1" x14ac:dyDescent="0.2">
      <c r="A75" s="141">
        <v>4</v>
      </c>
      <c r="B75" s="136" t="s">
        <v>16</v>
      </c>
      <c r="J75" s="142"/>
      <c r="K75" s="139" t="s">
        <v>256</v>
      </c>
    </row>
    <row r="76" spans="1:13" ht="6.75" customHeight="1" x14ac:dyDescent="0.2">
      <c r="A76" s="144"/>
      <c r="J76" s="142"/>
    </row>
    <row r="77" spans="1:13" ht="15.75" customHeight="1" x14ac:dyDescent="0.2">
      <c r="A77" s="144"/>
      <c r="B77" s="131" t="s">
        <v>61</v>
      </c>
      <c r="C77" s="152">
        <f>+'Indtastning budgettal'!C61</f>
        <v>0</v>
      </c>
      <c r="D77" s="142">
        <f>+'Indtastning budgettal'!E61</f>
        <v>0</v>
      </c>
      <c r="E77" s="142"/>
      <c r="F77" s="142">
        <f>+'Indtastning budgettal'!G61</f>
        <v>0</v>
      </c>
      <c r="G77" s="142"/>
      <c r="H77" s="142">
        <f>+'Indtastning budgettal'!I61</f>
        <v>0</v>
      </c>
      <c r="I77" s="142"/>
      <c r="J77" s="142">
        <f>+'Indtastning budgettal'!K61</f>
        <v>0</v>
      </c>
      <c r="K77" s="139" t="s">
        <v>255</v>
      </c>
      <c r="L77" s="153"/>
      <c r="M77" s="153"/>
    </row>
    <row r="78" spans="1:13" ht="15.75" customHeight="1" x14ac:dyDescent="0.2">
      <c r="A78" s="144"/>
      <c r="B78" s="131" t="s">
        <v>62</v>
      </c>
      <c r="C78" s="152">
        <f>+'Indtastning budgettal'!C62</f>
        <v>0</v>
      </c>
      <c r="D78" s="142">
        <f>+'Indtastning budgettal'!E62</f>
        <v>0</v>
      </c>
      <c r="E78" s="142"/>
      <c r="F78" s="142">
        <f>+'Indtastning budgettal'!G62</f>
        <v>0</v>
      </c>
      <c r="G78" s="142"/>
      <c r="H78" s="142">
        <f>+'Indtastning budgettal'!I62</f>
        <v>0</v>
      </c>
      <c r="I78" s="142"/>
      <c r="J78" s="142">
        <f>+'Indtastning budgettal'!K62</f>
        <v>0</v>
      </c>
      <c r="K78" s="139" t="s">
        <v>255</v>
      </c>
      <c r="L78" s="153"/>
      <c r="M78" s="153"/>
    </row>
    <row r="79" spans="1:13" ht="15.75" customHeight="1" x14ac:dyDescent="0.2">
      <c r="A79" s="144"/>
      <c r="B79" s="131" t="s">
        <v>63</v>
      </c>
      <c r="C79" s="152">
        <f>+'Indtastning budgettal'!C63</f>
        <v>0</v>
      </c>
      <c r="D79" s="142">
        <f>+'Indtastning budgettal'!E63</f>
        <v>0</v>
      </c>
      <c r="E79" s="142"/>
      <c r="F79" s="142">
        <f>+'Indtastning budgettal'!G63</f>
        <v>0</v>
      </c>
      <c r="G79" s="142"/>
      <c r="H79" s="142">
        <f>+'Indtastning budgettal'!I63</f>
        <v>0</v>
      </c>
      <c r="I79" s="142"/>
      <c r="J79" s="142">
        <f>+'Indtastning budgettal'!K63</f>
        <v>0</v>
      </c>
      <c r="K79" s="139" t="s">
        <v>255</v>
      </c>
      <c r="L79" s="153"/>
      <c r="M79" s="153"/>
    </row>
    <row r="80" spans="1:13" ht="15.75" customHeight="1" x14ac:dyDescent="0.2">
      <c r="B80" s="131" t="s">
        <v>64</v>
      </c>
      <c r="C80" s="152">
        <f>+'Indtastning budgettal'!C64</f>
        <v>0</v>
      </c>
      <c r="D80" s="142">
        <f>+'Indtastning budgettal'!E64</f>
        <v>0</v>
      </c>
      <c r="E80" s="142"/>
      <c r="F80" s="142">
        <f>+'Indtastning budgettal'!G64</f>
        <v>0</v>
      </c>
      <c r="G80" s="142"/>
      <c r="H80" s="142">
        <f>+'Indtastning budgettal'!I64</f>
        <v>0</v>
      </c>
      <c r="I80" s="142"/>
      <c r="J80" s="142">
        <f>+'Indtastning budgettal'!K64</f>
        <v>0</v>
      </c>
      <c r="K80" s="139" t="s">
        <v>255</v>
      </c>
      <c r="L80" s="153"/>
      <c r="M80" s="153"/>
    </row>
    <row r="81" spans="2:13" ht="15.75" customHeight="1" x14ac:dyDescent="0.2">
      <c r="B81" s="131" t="s">
        <v>65</v>
      </c>
      <c r="C81" s="152">
        <f>+'Indtastning budgettal'!C65</f>
        <v>0</v>
      </c>
      <c r="D81" s="142">
        <f>+'Indtastning budgettal'!E65</f>
        <v>0</v>
      </c>
      <c r="E81" s="142"/>
      <c r="F81" s="142">
        <f>+'Indtastning budgettal'!G65</f>
        <v>0</v>
      </c>
      <c r="G81" s="142"/>
      <c r="H81" s="142">
        <f>+'Indtastning budgettal'!I65</f>
        <v>0</v>
      </c>
      <c r="I81" s="142"/>
      <c r="J81" s="142">
        <f>+'Indtastning budgettal'!K65</f>
        <v>0</v>
      </c>
      <c r="K81" s="139" t="s">
        <v>255</v>
      </c>
      <c r="L81" s="153"/>
      <c r="M81" s="153"/>
    </row>
    <row r="82" spans="2:13" ht="15.75" customHeight="1" x14ac:dyDescent="0.2">
      <c r="B82" s="131" t="s">
        <v>66</v>
      </c>
      <c r="C82" s="152">
        <f>+'Indtastning budgettal'!C66</f>
        <v>0</v>
      </c>
      <c r="D82" s="142">
        <f>+'Indtastning budgettal'!E66</f>
        <v>0</v>
      </c>
      <c r="E82" s="142"/>
      <c r="F82" s="142">
        <f>+'Indtastning budgettal'!G66</f>
        <v>0</v>
      </c>
      <c r="G82" s="142"/>
      <c r="H82" s="142">
        <f>+'Indtastning budgettal'!I66</f>
        <v>0</v>
      </c>
      <c r="I82" s="142"/>
      <c r="J82" s="142">
        <f>+'Indtastning budgettal'!K66</f>
        <v>0</v>
      </c>
      <c r="K82" s="139" t="s">
        <v>255</v>
      </c>
      <c r="L82" s="153"/>
      <c r="M82" s="153"/>
    </row>
    <row r="83" spans="2:13" ht="15.75" customHeight="1" x14ac:dyDescent="0.2">
      <c r="B83" s="131" t="s">
        <v>67</v>
      </c>
      <c r="C83" s="152">
        <f>+'Indtastning budgettal'!C67</f>
        <v>0</v>
      </c>
      <c r="D83" s="142">
        <f>+'Indtastning budgettal'!E67</f>
        <v>0</v>
      </c>
      <c r="E83" s="142"/>
      <c r="F83" s="142">
        <f>+'Indtastning budgettal'!G67</f>
        <v>0</v>
      </c>
      <c r="G83" s="142"/>
      <c r="H83" s="142">
        <f>+'Indtastning budgettal'!I67</f>
        <v>0</v>
      </c>
      <c r="I83" s="142"/>
      <c r="J83" s="142">
        <f>+'Indtastning budgettal'!K67</f>
        <v>0</v>
      </c>
      <c r="K83" s="139" t="s">
        <v>255</v>
      </c>
      <c r="L83" s="153"/>
      <c r="M83" s="153"/>
    </row>
    <row r="84" spans="2:13" ht="15.75" customHeight="1" x14ac:dyDescent="0.2">
      <c r="B84" s="131" t="s">
        <v>68</v>
      </c>
      <c r="C84" s="152">
        <f>+'Indtastning budgettal'!C68</f>
        <v>0</v>
      </c>
      <c r="D84" s="142">
        <f>+'Indtastning budgettal'!E68</f>
        <v>0</v>
      </c>
      <c r="E84" s="142"/>
      <c r="F84" s="142">
        <f>+'Indtastning budgettal'!G68</f>
        <v>0</v>
      </c>
      <c r="G84" s="142"/>
      <c r="H84" s="142">
        <f>+'Indtastning budgettal'!I68</f>
        <v>0</v>
      </c>
      <c r="I84" s="142"/>
      <c r="J84" s="142">
        <f>+'Indtastning budgettal'!K68</f>
        <v>0</v>
      </c>
      <c r="K84" s="139" t="s">
        <v>255</v>
      </c>
      <c r="L84" s="153"/>
      <c r="M84" s="153"/>
    </row>
    <row r="85" spans="2:13" ht="15.75" customHeight="1" x14ac:dyDescent="0.2">
      <c r="B85" s="131" t="s">
        <v>69</v>
      </c>
      <c r="C85" s="152">
        <f>+'Indtastning budgettal'!C69</f>
        <v>0</v>
      </c>
      <c r="D85" s="142">
        <f>+'Indtastning budgettal'!E69</f>
        <v>0</v>
      </c>
      <c r="E85" s="142"/>
      <c r="F85" s="142">
        <f>+'Indtastning budgettal'!G69</f>
        <v>0</v>
      </c>
      <c r="G85" s="142"/>
      <c r="H85" s="142">
        <f>+'Indtastning budgettal'!I69</f>
        <v>0</v>
      </c>
      <c r="I85" s="142"/>
      <c r="J85" s="142">
        <f>+'Indtastning budgettal'!K69</f>
        <v>0</v>
      </c>
      <c r="K85" s="139" t="s">
        <v>255</v>
      </c>
      <c r="L85" s="153"/>
      <c r="M85" s="153"/>
    </row>
    <row r="86" spans="2:13" ht="15.75" customHeight="1" x14ac:dyDescent="0.2">
      <c r="B86" s="131" t="s">
        <v>70</v>
      </c>
      <c r="C86" s="152">
        <f>+'Indtastning budgettal'!C70</f>
        <v>0</v>
      </c>
      <c r="D86" s="142">
        <f>+'Indtastning budgettal'!E70</f>
        <v>0</v>
      </c>
      <c r="E86" s="142"/>
      <c r="F86" s="142">
        <f>+'Indtastning budgettal'!G70</f>
        <v>0</v>
      </c>
      <c r="G86" s="142"/>
      <c r="H86" s="142">
        <f>+'Indtastning budgettal'!I70</f>
        <v>0</v>
      </c>
      <c r="I86" s="142"/>
      <c r="J86" s="142">
        <f>+'Indtastning budgettal'!K70</f>
        <v>0</v>
      </c>
      <c r="K86" s="139" t="s">
        <v>255</v>
      </c>
      <c r="L86" s="153"/>
      <c r="M86" s="153"/>
    </row>
    <row r="87" spans="2:13" ht="15.75" customHeight="1" x14ac:dyDescent="0.2">
      <c r="B87" s="131" t="s">
        <v>71</v>
      </c>
      <c r="C87" s="152">
        <f>+'Indtastning budgettal'!C71</f>
        <v>0</v>
      </c>
      <c r="D87" s="142">
        <f>+'Indtastning budgettal'!E71</f>
        <v>0</v>
      </c>
      <c r="E87" s="142"/>
      <c r="F87" s="142">
        <f>+'Indtastning budgettal'!G71</f>
        <v>0</v>
      </c>
      <c r="G87" s="142"/>
      <c r="H87" s="142">
        <f>+'Indtastning budgettal'!I71</f>
        <v>0</v>
      </c>
      <c r="I87" s="142"/>
      <c r="J87" s="142">
        <f>+'Indtastning budgettal'!K71</f>
        <v>0</v>
      </c>
      <c r="K87" s="139" t="s">
        <v>255</v>
      </c>
      <c r="L87" s="153"/>
      <c r="M87" s="153"/>
    </row>
    <row r="88" spans="2:13" ht="15.75" customHeight="1" x14ac:dyDescent="0.2">
      <c r="B88" s="131" t="s">
        <v>72</v>
      </c>
      <c r="C88" s="152">
        <f>+'Indtastning budgettal'!C72</f>
        <v>0</v>
      </c>
      <c r="D88" s="142">
        <f>+'Indtastning budgettal'!E72</f>
        <v>0</v>
      </c>
      <c r="E88" s="142"/>
      <c r="F88" s="142">
        <f>+'Indtastning budgettal'!G72</f>
        <v>0</v>
      </c>
      <c r="G88" s="142"/>
      <c r="H88" s="142">
        <f>+'Indtastning budgettal'!I72</f>
        <v>0</v>
      </c>
      <c r="I88" s="142"/>
      <c r="J88" s="142">
        <f>+'Indtastning budgettal'!K72</f>
        <v>0</v>
      </c>
      <c r="K88" s="139" t="s">
        <v>255</v>
      </c>
      <c r="L88" s="153"/>
      <c r="M88" s="153"/>
    </row>
    <row r="89" spans="2:13" ht="15.75" customHeight="1" x14ac:dyDescent="0.2">
      <c r="B89" s="131" t="s">
        <v>73</v>
      </c>
      <c r="C89" s="152">
        <f>+'Indtastning budgettal'!C73</f>
        <v>0</v>
      </c>
      <c r="D89" s="142">
        <f>+'Indtastning budgettal'!E73</f>
        <v>0</v>
      </c>
      <c r="E89" s="142"/>
      <c r="F89" s="142">
        <f>+'Indtastning budgettal'!G73</f>
        <v>0</v>
      </c>
      <c r="G89" s="142"/>
      <c r="H89" s="142">
        <f>+'Indtastning budgettal'!I73</f>
        <v>0</v>
      </c>
      <c r="I89" s="142"/>
      <c r="J89" s="142">
        <f>+'Indtastning budgettal'!K73</f>
        <v>0</v>
      </c>
      <c r="K89" s="139" t="s">
        <v>255</v>
      </c>
      <c r="L89" s="153"/>
      <c r="M89" s="153"/>
    </row>
    <row r="90" spans="2:13" ht="15.75" customHeight="1" x14ac:dyDescent="0.2">
      <c r="B90" s="131" t="s">
        <v>74</v>
      </c>
      <c r="C90" s="152">
        <f>+'Indtastning budgettal'!C74</f>
        <v>0</v>
      </c>
      <c r="D90" s="142">
        <f>+'Indtastning budgettal'!E74</f>
        <v>0</v>
      </c>
      <c r="E90" s="142"/>
      <c r="F90" s="142">
        <f>+'Indtastning budgettal'!G74</f>
        <v>0</v>
      </c>
      <c r="G90" s="142"/>
      <c r="H90" s="142">
        <f>+'Indtastning budgettal'!I74</f>
        <v>0</v>
      </c>
      <c r="I90" s="142"/>
      <c r="J90" s="142">
        <f>+'Indtastning budgettal'!K74</f>
        <v>0</v>
      </c>
      <c r="K90" s="139" t="s">
        <v>255</v>
      </c>
      <c r="L90" s="153"/>
      <c r="M90" s="153"/>
    </row>
    <row r="91" spans="2:13" ht="15.75" customHeight="1" x14ac:dyDescent="0.2">
      <c r="B91" s="131" t="s">
        <v>75</v>
      </c>
      <c r="C91" s="152">
        <f>+'Indtastning budgettal'!C75</f>
        <v>0</v>
      </c>
      <c r="D91" s="142">
        <f>+'Indtastning budgettal'!E75</f>
        <v>0</v>
      </c>
      <c r="E91" s="142"/>
      <c r="F91" s="142">
        <f>+'Indtastning budgettal'!G75</f>
        <v>0</v>
      </c>
      <c r="G91" s="142"/>
      <c r="H91" s="142">
        <f>+'Indtastning budgettal'!I75</f>
        <v>0</v>
      </c>
      <c r="I91" s="142"/>
      <c r="J91" s="142">
        <f>+'Indtastning budgettal'!K75</f>
        <v>0</v>
      </c>
      <c r="K91" s="139" t="s">
        <v>255</v>
      </c>
      <c r="L91" s="153"/>
      <c r="M91" s="153"/>
    </row>
    <row r="92" spans="2:13" ht="15.75" customHeight="1" x14ac:dyDescent="0.2">
      <c r="B92" s="131" t="s">
        <v>76</v>
      </c>
      <c r="C92" s="152">
        <f>+'Indtastning budgettal'!C76</f>
        <v>0</v>
      </c>
      <c r="D92" s="142">
        <f>+'Indtastning budgettal'!E76</f>
        <v>0</v>
      </c>
      <c r="E92" s="142"/>
      <c r="F92" s="142">
        <f>+'Indtastning budgettal'!G76</f>
        <v>0</v>
      </c>
      <c r="G92" s="142"/>
      <c r="H92" s="142">
        <f>+'Indtastning budgettal'!I76</f>
        <v>0</v>
      </c>
      <c r="I92" s="142"/>
      <c r="J92" s="142">
        <f>+'Indtastning budgettal'!K76</f>
        <v>0</v>
      </c>
      <c r="K92" s="139" t="s">
        <v>255</v>
      </c>
      <c r="L92" s="153"/>
      <c r="M92" s="153"/>
    </row>
    <row r="93" spans="2:13" ht="15.75" customHeight="1" x14ac:dyDescent="0.2">
      <c r="B93" s="131" t="s">
        <v>77</v>
      </c>
      <c r="C93" s="152">
        <f>+'Indtastning budgettal'!C77</f>
        <v>0</v>
      </c>
      <c r="D93" s="142">
        <f>+'Indtastning budgettal'!E77</f>
        <v>0</v>
      </c>
      <c r="E93" s="142"/>
      <c r="F93" s="142">
        <f>+'Indtastning budgettal'!G77</f>
        <v>0</v>
      </c>
      <c r="G93" s="142"/>
      <c r="H93" s="142">
        <f>+'Indtastning budgettal'!I77</f>
        <v>0</v>
      </c>
      <c r="I93" s="142"/>
      <c r="J93" s="142">
        <f>+'Indtastning budgettal'!K77</f>
        <v>0</v>
      </c>
      <c r="K93" s="139" t="s">
        <v>255</v>
      </c>
      <c r="L93" s="153"/>
      <c r="M93" s="153"/>
    </row>
    <row r="94" spans="2:13" ht="15.75" customHeight="1" x14ac:dyDescent="0.2">
      <c r="B94" s="131" t="s">
        <v>78</v>
      </c>
      <c r="C94" s="152">
        <f>+'Indtastning budgettal'!C78</f>
        <v>0</v>
      </c>
      <c r="D94" s="142">
        <f>+'Indtastning budgettal'!E78</f>
        <v>0</v>
      </c>
      <c r="E94" s="142"/>
      <c r="F94" s="142">
        <f>+'Indtastning budgettal'!G78</f>
        <v>0</v>
      </c>
      <c r="G94" s="142"/>
      <c r="H94" s="142">
        <f>+'Indtastning budgettal'!I78</f>
        <v>0</v>
      </c>
      <c r="I94" s="142"/>
      <c r="J94" s="142">
        <f>+'Indtastning budgettal'!K78</f>
        <v>0</v>
      </c>
      <c r="K94" s="139" t="s">
        <v>255</v>
      </c>
      <c r="L94" s="153"/>
      <c r="M94" s="153"/>
    </row>
    <row r="95" spans="2:13" ht="15.75" customHeight="1" x14ac:dyDescent="0.2">
      <c r="B95" s="131" t="s">
        <v>79</v>
      </c>
      <c r="C95" s="152">
        <f>+'Indtastning budgettal'!C79</f>
        <v>0</v>
      </c>
      <c r="D95" s="142">
        <f>+'Indtastning budgettal'!E79</f>
        <v>0</v>
      </c>
      <c r="E95" s="142"/>
      <c r="F95" s="142">
        <f>+'Indtastning budgettal'!G79</f>
        <v>0</v>
      </c>
      <c r="G95" s="142"/>
      <c r="H95" s="142">
        <f>+'Indtastning budgettal'!I79</f>
        <v>0</v>
      </c>
      <c r="I95" s="142"/>
      <c r="J95" s="142">
        <f>+'Indtastning budgettal'!K79</f>
        <v>0</v>
      </c>
      <c r="K95" s="139" t="s">
        <v>255</v>
      </c>
      <c r="L95" s="153"/>
      <c r="M95" s="153"/>
    </row>
    <row r="96" spans="2:13" ht="15.75" customHeight="1" x14ac:dyDescent="0.2">
      <c r="B96" s="131" t="s">
        <v>80</v>
      </c>
      <c r="C96" s="152">
        <f>+'Indtastning budgettal'!C80</f>
        <v>0</v>
      </c>
      <c r="D96" s="142">
        <f>+'Indtastning budgettal'!E80</f>
        <v>0</v>
      </c>
      <c r="E96" s="142"/>
      <c r="F96" s="142">
        <f>+'Indtastning budgettal'!G80</f>
        <v>0</v>
      </c>
      <c r="G96" s="142"/>
      <c r="H96" s="142">
        <f>+'Indtastning budgettal'!I80</f>
        <v>0</v>
      </c>
      <c r="I96" s="142"/>
      <c r="J96" s="142">
        <f>+'Indtastning budgettal'!K80</f>
        <v>0</v>
      </c>
      <c r="K96" s="139" t="s">
        <v>255</v>
      </c>
      <c r="L96" s="153"/>
      <c r="M96" s="153"/>
    </row>
    <row r="97" spans="1:13" ht="15.75" customHeight="1" x14ac:dyDescent="0.2">
      <c r="B97" s="131" t="s">
        <v>267</v>
      </c>
      <c r="C97" s="152"/>
      <c r="D97" s="142"/>
      <c r="E97" s="142"/>
      <c r="F97" s="142"/>
      <c r="G97" s="142"/>
      <c r="H97" s="142"/>
      <c r="I97" s="142"/>
      <c r="J97" s="55"/>
      <c r="K97" s="151"/>
      <c r="L97" s="153"/>
      <c r="M97" s="153"/>
    </row>
    <row r="98" spans="1:13" ht="15.75" customHeight="1" x14ac:dyDescent="0.2">
      <c r="C98" s="152"/>
      <c r="D98" s="142"/>
      <c r="E98" s="142"/>
      <c r="F98" s="142"/>
      <c r="G98" s="142"/>
      <c r="H98" s="142"/>
      <c r="I98" s="142"/>
      <c r="J98" s="55"/>
      <c r="K98" s="151"/>
      <c r="L98" s="153"/>
      <c r="M98" s="153"/>
    </row>
    <row r="99" spans="1:13" ht="15.75" customHeight="1" x14ac:dyDescent="0.2">
      <c r="C99" s="152"/>
      <c r="D99" s="142"/>
      <c r="E99" s="142"/>
      <c r="F99" s="142"/>
      <c r="G99" s="142"/>
      <c r="H99" s="142"/>
      <c r="I99" s="142"/>
      <c r="J99" s="55"/>
      <c r="K99" s="151"/>
      <c r="L99" s="153"/>
      <c r="M99" s="153"/>
    </row>
    <row r="100" spans="1:13" ht="15.75" customHeight="1" x14ac:dyDescent="0.2">
      <c r="C100" s="152"/>
      <c r="D100" s="142"/>
      <c r="E100" s="142"/>
      <c r="F100" s="142"/>
      <c r="G100" s="142"/>
      <c r="H100" s="142"/>
      <c r="I100" s="142"/>
      <c r="J100" s="55"/>
      <c r="K100" s="151"/>
      <c r="L100" s="153"/>
      <c r="M100" s="153"/>
    </row>
    <row r="101" spans="1:13" ht="15.75" customHeight="1" x14ac:dyDescent="0.2">
      <c r="C101" s="152"/>
      <c r="D101" s="142"/>
      <c r="E101" s="142"/>
      <c r="F101" s="142"/>
      <c r="G101" s="142"/>
      <c r="H101" s="142"/>
      <c r="I101" s="142"/>
      <c r="J101" s="55"/>
      <c r="K101" s="151"/>
      <c r="L101" s="153"/>
      <c r="M101" s="153"/>
    </row>
    <row r="102" spans="1:13" ht="15.75" customHeight="1" x14ac:dyDescent="0.2">
      <c r="A102" s="175" t="s">
        <v>29</v>
      </c>
      <c r="B102" s="175"/>
      <c r="C102" s="175"/>
      <c r="D102" s="175"/>
      <c r="E102" s="175"/>
      <c r="F102" s="175"/>
      <c r="G102" s="175"/>
      <c r="H102" s="175"/>
      <c r="I102" s="175"/>
      <c r="J102" s="175"/>
      <c r="K102" s="151"/>
      <c r="L102" s="153"/>
      <c r="M102" s="153"/>
    </row>
    <row r="103" spans="1:13" ht="15.75" customHeight="1" x14ac:dyDescent="0.2">
      <c r="C103" s="152"/>
      <c r="D103" s="142"/>
      <c r="E103" s="142"/>
      <c r="F103" s="142"/>
      <c r="G103" s="142"/>
      <c r="H103" s="142"/>
      <c r="I103" s="142"/>
      <c r="J103" s="55"/>
      <c r="K103" s="151"/>
      <c r="L103" s="153"/>
      <c r="M103" s="153"/>
    </row>
    <row r="104" spans="1:13" ht="15.75" customHeight="1" x14ac:dyDescent="0.2">
      <c r="A104" s="141">
        <v>4</v>
      </c>
      <c r="B104" s="136" t="s">
        <v>213</v>
      </c>
      <c r="C104" s="152"/>
      <c r="D104" s="142"/>
      <c r="E104" s="142"/>
      <c r="F104" s="142"/>
      <c r="G104" s="142"/>
      <c r="H104" s="142"/>
      <c r="I104" s="142"/>
      <c r="J104" s="55"/>
      <c r="K104" s="151"/>
      <c r="L104" s="153"/>
      <c r="M104" s="153"/>
    </row>
    <row r="105" spans="1:13" ht="15.75" customHeight="1" x14ac:dyDescent="0.2">
      <c r="C105" s="152"/>
      <c r="D105" s="142"/>
      <c r="E105" s="142"/>
      <c r="F105" s="142"/>
      <c r="G105" s="142"/>
      <c r="H105" s="142"/>
      <c r="I105" s="142"/>
      <c r="J105" s="55"/>
      <c r="K105" s="151"/>
      <c r="L105" s="153"/>
      <c r="M105" s="153"/>
    </row>
    <row r="106" spans="1:13" ht="15.75" customHeight="1" x14ac:dyDescent="0.2">
      <c r="B106" s="131" t="s">
        <v>208</v>
      </c>
      <c r="C106" s="152">
        <f>+'Indtastning budgettal'!C81</f>
        <v>0</v>
      </c>
      <c r="D106" s="142">
        <f>+'Indtastning budgettal'!E81</f>
        <v>0</v>
      </c>
      <c r="E106" s="142"/>
      <c r="F106" s="142">
        <f>+'Indtastning budgettal'!G81</f>
        <v>0</v>
      </c>
      <c r="G106" s="142"/>
      <c r="H106" s="142">
        <f>+'Indtastning budgettal'!I81</f>
        <v>0</v>
      </c>
      <c r="I106" s="142"/>
      <c r="J106" s="142">
        <f>+'Indtastning budgettal'!K81</f>
        <v>0</v>
      </c>
      <c r="K106" s="139" t="s">
        <v>255</v>
      </c>
      <c r="L106" s="153"/>
      <c r="M106" s="153"/>
    </row>
    <row r="107" spans="1:13" ht="15.75" customHeight="1" x14ac:dyDescent="0.2">
      <c r="B107" s="131" t="s">
        <v>209</v>
      </c>
      <c r="C107" s="152">
        <f>+'Indtastning budgettal'!C82</f>
        <v>0</v>
      </c>
      <c r="D107" s="142">
        <f>+'Indtastning budgettal'!E82</f>
        <v>0</v>
      </c>
      <c r="E107" s="142"/>
      <c r="F107" s="142">
        <f>+'Indtastning budgettal'!G82</f>
        <v>0</v>
      </c>
      <c r="G107" s="142"/>
      <c r="H107" s="142">
        <f>+'Indtastning budgettal'!I82</f>
        <v>0</v>
      </c>
      <c r="I107" s="142"/>
      <c r="J107" s="142">
        <f>+'Indtastning budgettal'!K82</f>
        <v>0</v>
      </c>
      <c r="K107" s="139" t="s">
        <v>255</v>
      </c>
      <c r="L107" s="153"/>
      <c r="M107" s="153"/>
    </row>
    <row r="108" spans="1:13" ht="15.75" customHeight="1" x14ac:dyDescent="0.2">
      <c r="B108" s="131" t="s">
        <v>210</v>
      </c>
      <c r="C108" s="152">
        <f>+'Indtastning budgettal'!C83</f>
        <v>0</v>
      </c>
      <c r="D108" s="142">
        <f>+'Indtastning budgettal'!E83</f>
        <v>0</v>
      </c>
      <c r="E108" s="142"/>
      <c r="F108" s="142">
        <f>+'Indtastning budgettal'!G83</f>
        <v>0</v>
      </c>
      <c r="G108" s="142"/>
      <c r="H108" s="142">
        <f>+'Indtastning budgettal'!I83</f>
        <v>0</v>
      </c>
      <c r="I108" s="142"/>
      <c r="J108" s="142">
        <f>+'Indtastning budgettal'!K83</f>
        <v>0</v>
      </c>
      <c r="K108" s="139" t="s">
        <v>255</v>
      </c>
      <c r="L108" s="153"/>
      <c r="M108" s="153"/>
    </row>
    <row r="109" spans="1:13" ht="15.75" customHeight="1" x14ac:dyDescent="0.2">
      <c r="B109" s="131" t="s">
        <v>211</v>
      </c>
      <c r="C109" s="152">
        <f>+'Indtastning budgettal'!C84</f>
        <v>0</v>
      </c>
      <c r="D109" s="142">
        <f>+'Indtastning budgettal'!E84</f>
        <v>0</v>
      </c>
      <c r="E109" s="142"/>
      <c r="F109" s="142">
        <f>+'Indtastning budgettal'!G84</f>
        <v>0</v>
      </c>
      <c r="G109" s="142"/>
      <c r="H109" s="142">
        <f>+'Indtastning budgettal'!I84</f>
        <v>0</v>
      </c>
      <c r="I109" s="142"/>
      <c r="J109" s="142">
        <f>+'Indtastning budgettal'!K84</f>
        <v>0</v>
      </c>
      <c r="K109" s="139" t="s">
        <v>255</v>
      </c>
      <c r="L109" s="153"/>
      <c r="M109" s="153"/>
    </row>
    <row r="110" spans="1:13" ht="15.75" customHeight="1" x14ac:dyDescent="0.2">
      <c r="B110" s="131" t="s">
        <v>212</v>
      </c>
      <c r="C110" s="152">
        <f>+'Indtastning budgettal'!C85</f>
        <v>0</v>
      </c>
      <c r="D110" s="142">
        <f>+'Indtastning budgettal'!E85</f>
        <v>0</v>
      </c>
      <c r="E110" s="142"/>
      <c r="F110" s="142">
        <f>+'Indtastning budgettal'!G85</f>
        <v>0</v>
      </c>
      <c r="G110" s="142"/>
      <c r="H110" s="142">
        <f>+'Indtastning budgettal'!I85</f>
        <v>0</v>
      </c>
      <c r="I110" s="142"/>
      <c r="J110" s="142">
        <f>+'Indtastning budgettal'!K85</f>
        <v>0</v>
      </c>
      <c r="K110" s="139" t="s">
        <v>255</v>
      </c>
      <c r="L110" s="153"/>
      <c r="M110" s="153"/>
    </row>
    <row r="111" spans="1:13" ht="15.75" customHeight="1" x14ac:dyDescent="0.2">
      <c r="B111" s="54" t="s">
        <v>81</v>
      </c>
      <c r="D111" s="143">
        <f>SUM(D77:D110)</f>
        <v>0</v>
      </c>
      <c r="E111" s="142"/>
      <c r="F111" s="143">
        <f>SUM(F77:F110)</f>
        <v>0</v>
      </c>
      <c r="G111" s="142"/>
      <c r="H111" s="143">
        <f>SUM(H77:H110)</f>
        <v>0</v>
      </c>
      <c r="I111" s="142"/>
      <c r="J111" s="143">
        <f>SUM(J77:J110)</f>
        <v>0</v>
      </c>
      <c r="K111" s="133" t="s">
        <v>15</v>
      </c>
    </row>
    <row r="113" spans="1:13" ht="15.75" customHeight="1" x14ac:dyDescent="0.2">
      <c r="A113" s="141">
        <v>5</v>
      </c>
      <c r="B113" s="136" t="s">
        <v>18</v>
      </c>
    </row>
    <row r="114" spans="1:13" ht="15.75" customHeight="1" x14ac:dyDescent="0.2"/>
    <row r="115" spans="1:13" ht="15.75" customHeight="1" x14ac:dyDescent="0.2">
      <c r="B115" s="131" t="s">
        <v>82</v>
      </c>
      <c r="D115" s="142">
        <f>+'Indtastning budgettal'!E91</f>
        <v>0</v>
      </c>
      <c r="E115" s="142"/>
      <c r="F115" s="142">
        <f>+'Indtastning budgettal'!G91</f>
        <v>0</v>
      </c>
      <c r="G115" s="142"/>
      <c r="H115" s="142">
        <f>+'Indtastning budgettal'!I91</f>
        <v>0</v>
      </c>
      <c r="I115" s="142"/>
      <c r="J115" s="142">
        <f>+'Indtastning budgettal'!K91</f>
        <v>0</v>
      </c>
      <c r="K115" s="139" t="s">
        <v>255</v>
      </c>
      <c r="L115" s="140"/>
      <c r="M115" s="140"/>
    </row>
    <row r="116" spans="1:13" ht="15.75" customHeight="1" x14ac:dyDescent="0.2">
      <c r="B116" s="131" t="s">
        <v>83</v>
      </c>
      <c r="D116" s="142">
        <f>+'Indtastning budgettal'!E92</f>
        <v>0</v>
      </c>
      <c r="E116" s="142"/>
      <c r="F116" s="142">
        <f>+'Indtastning budgettal'!G92</f>
        <v>0</v>
      </c>
      <c r="G116" s="142"/>
      <c r="H116" s="142">
        <f>+'Indtastning budgettal'!I92</f>
        <v>0</v>
      </c>
      <c r="I116" s="142"/>
      <c r="J116" s="142">
        <f>+'Indtastning budgettal'!K92</f>
        <v>0</v>
      </c>
      <c r="K116" s="139" t="s">
        <v>255</v>
      </c>
      <c r="L116" s="140"/>
      <c r="M116" s="140"/>
    </row>
    <row r="117" spans="1:13" ht="15.75" customHeight="1" x14ac:dyDescent="0.2">
      <c r="B117" s="131" t="s">
        <v>194</v>
      </c>
      <c r="D117" s="142">
        <f>+'Indtastning budgettal'!E93</f>
        <v>0</v>
      </c>
      <c r="E117" s="142"/>
      <c r="F117" s="142">
        <f>+'Indtastning budgettal'!G93</f>
        <v>0</v>
      </c>
      <c r="G117" s="142"/>
      <c r="H117" s="142">
        <f>+'Indtastning budgettal'!I93</f>
        <v>0</v>
      </c>
      <c r="I117" s="142"/>
      <c r="J117" s="142">
        <f>+'Indtastning budgettal'!K93</f>
        <v>0</v>
      </c>
      <c r="K117" s="139" t="s">
        <v>255</v>
      </c>
      <c r="L117" s="140"/>
      <c r="M117" s="140"/>
    </row>
    <row r="118" spans="1:13" ht="15.75" customHeight="1" x14ac:dyDescent="0.2">
      <c r="B118" s="131" t="s">
        <v>84</v>
      </c>
      <c r="D118" s="142">
        <f>+'Indtastning budgettal'!E94</f>
        <v>0</v>
      </c>
      <c r="E118" s="142"/>
      <c r="F118" s="142">
        <f>+'Indtastning budgettal'!G94</f>
        <v>0</v>
      </c>
      <c r="G118" s="142"/>
      <c r="H118" s="142">
        <f>+'Indtastning budgettal'!I94</f>
        <v>0</v>
      </c>
      <c r="I118" s="142"/>
      <c r="J118" s="142">
        <f>+'Indtastning budgettal'!K94</f>
        <v>0</v>
      </c>
      <c r="K118" s="139" t="s">
        <v>255</v>
      </c>
      <c r="L118" s="140"/>
      <c r="M118" s="140"/>
    </row>
    <row r="119" spans="1:13" ht="15.75" customHeight="1" x14ac:dyDescent="0.2">
      <c r="B119" s="131" t="s">
        <v>85</v>
      </c>
      <c r="D119" s="142">
        <f>+'Indtastning budgettal'!E95</f>
        <v>0</v>
      </c>
      <c r="E119" s="142"/>
      <c r="F119" s="142">
        <f>+'Indtastning budgettal'!G95</f>
        <v>0</v>
      </c>
      <c r="G119" s="142"/>
      <c r="H119" s="142">
        <f>+'Indtastning budgettal'!I95</f>
        <v>0</v>
      </c>
      <c r="I119" s="142"/>
      <c r="J119" s="142">
        <f>+'Indtastning budgettal'!K95</f>
        <v>0</v>
      </c>
      <c r="K119" s="139" t="s">
        <v>255</v>
      </c>
      <c r="L119" s="140"/>
      <c r="M119" s="140"/>
    </row>
    <row r="120" spans="1:13" ht="15.75" customHeight="1" x14ac:dyDescent="0.2">
      <c r="B120" s="131" t="s">
        <v>86</v>
      </c>
      <c r="D120" s="142">
        <f>+'Indtastning budgettal'!E96</f>
        <v>0</v>
      </c>
      <c r="E120" s="142"/>
      <c r="F120" s="142">
        <f>+'Indtastning budgettal'!G96</f>
        <v>0</v>
      </c>
      <c r="G120" s="142"/>
      <c r="H120" s="142">
        <f>+'Indtastning budgettal'!I96</f>
        <v>0</v>
      </c>
      <c r="I120" s="142"/>
      <c r="J120" s="142">
        <f>+'Indtastning budgettal'!K96</f>
        <v>0</v>
      </c>
      <c r="K120" s="139" t="s">
        <v>255</v>
      </c>
      <c r="L120" s="140"/>
      <c r="M120" s="140"/>
    </row>
    <row r="121" spans="1:13" ht="15.75" customHeight="1" x14ac:dyDescent="0.2">
      <c r="B121" s="131" t="s">
        <v>46</v>
      </c>
      <c r="D121" s="142">
        <f>+'Indtastning budgettal'!E97</f>
        <v>0</v>
      </c>
      <c r="E121" s="142"/>
      <c r="F121" s="142">
        <f>+'Indtastning budgettal'!G97</f>
        <v>0</v>
      </c>
      <c r="G121" s="142"/>
      <c r="H121" s="142">
        <f>+'Indtastning budgettal'!I97</f>
        <v>0</v>
      </c>
      <c r="I121" s="142"/>
      <c r="J121" s="142">
        <f>+'Indtastning budgettal'!K97</f>
        <v>0</v>
      </c>
      <c r="K121" s="139" t="s">
        <v>255</v>
      </c>
      <c r="L121" s="140"/>
      <c r="M121" s="140"/>
    </row>
    <row r="122" spans="1:13" ht="15.75" customHeight="1" x14ac:dyDescent="0.2">
      <c r="B122" s="131" t="s">
        <v>87</v>
      </c>
      <c r="D122" s="142">
        <f>+'Indtastning budgettal'!E98</f>
        <v>0</v>
      </c>
      <c r="E122" s="142"/>
      <c r="F122" s="142">
        <f>+'Indtastning budgettal'!G98</f>
        <v>0</v>
      </c>
      <c r="G122" s="142"/>
      <c r="H122" s="142">
        <f>+'Indtastning budgettal'!I98</f>
        <v>0</v>
      </c>
      <c r="I122" s="142"/>
      <c r="J122" s="142">
        <f>+'Indtastning budgettal'!K98</f>
        <v>0</v>
      </c>
      <c r="K122" s="139" t="s">
        <v>255</v>
      </c>
      <c r="L122" s="140"/>
      <c r="M122" s="140"/>
    </row>
    <row r="123" spans="1:13" ht="15.75" customHeight="1" x14ac:dyDescent="0.2">
      <c r="B123" s="131" t="s">
        <v>88</v>
      </c>
      <c r="D123" s="142">
        <f>+'Indtastning budgettal'!E99</f>
        <v>0</v>
      </c>
      <c r="E123" s="142"/>
      <c r="F123" s="142">
        <f>+'Indtastning budgettal'!G99</f>
        <v>0</v>
      </c>
      <c r="G123" s="142"/>
      <c r="H123" s="142">
        <f>+'Indtastning budgettal'!I99</f>
        <v>0</v>
      </c>
      <c r="I123" s="142"/>
      <c r="J123" s="142">
        <f>+'Indtastning budgettal'!K99</f>
        <v>0</v>
      </c>
      <c r="K123" s="139" t="s">
        <v>255</v>
      </c>
      <c r="L123" s="140"/>
      <c r="M123" s="140"/>
    </row>
    <row r="124" spans="1:13" ht="15.75" customHeight="1" x14ac:dyDescent="0.2">
      <c r="B124" s="131" t="s">
        <v>89</v>
      </c>
      <c r="D124" s="142">
        <f>+'Indtastning budgettal'!E100</f>
        <v>0</v>
      </c>
      <c r="E124" s="142"/>
      <c r="F124" s="142">
        <f>+'Indtastning budgettal'!G100</f>
        <v>0</v>
      </c>
      <c r="G124" s="142"/>
      <c r="H124" s="142">
        <f>+'Indtastning budgettal'!I100</f>
        <v>0</v>
      </c>
      <c r="I124" s="142"/>
      <c r="J124" s="142">
        <f>+'Indtastning budgettal'!K100</f>
        <v>0</v>
      </c>
      <c r="K124" s="139" t="s">
        <v>255</v>
      </c>
      <c r="L124" s="140"/>
      <c r="M124" s="140"/>
    </row>
    <row r="125" spans="1:13" ht="15.75" customHeight="1" x14ac:dyDescent="0.2">
      <c r="B125" s="131" t="s">
        <v>48</v>
      </c>
      <c r="D125" s="142">
        <f>+'Indtastning budgettal'!E101</f>
        <v>0</v>
      </c>
      <c r="E125" s="142"/>
      <c r="F125" s="142">
        <f>+'Indtastning budgettal'!G101</f>
        <v>0</v>
      </c>
      <c r="G125" s="142"/>
      <c r="H125" s="142">
        <f>+'Indtastning budgettal'!I101</f>
        <v>0</v>
      </c>
      <c r="I125" s="142"/>
      <c r="J125" s="142">
        <f>+'Indtastning budgettal'!K101</f>
        <v>0</v>
      </c>
      <c r="K125" s="139" t="s">
        <v>255</v>
      </c>
      <c r="L125" s="140"/>
      <c r="M125" s="140"/>
    </row>
    <row r="126" spans="1:13" ht="15.75" customHeight="1" x14ac:dyDescent="0.2">
      <c r="B126" s="131" t="s">
        <v>47</v>
      </c>
      <c r="D126" s="142">
        <f>+'Indtastning budgettal'!E102</f>
        <v>0</v>
      </c>
      <c r="E126" s="142"/>
      <c r="F126" s="142">
        <f>+'Indtastning budgettal'!G102</f>
        <v>0</v>
      </c>
      <c r="G126" s="142"/>
      <c r="H126" s="142">
        <f>+'Indtastning budgettal'!I102</f>
        <v>0</v>
      </c>
      <c r="I126" s="142"/>
      <c r="J126" s="142">
        <f>+'Indtastning budgettal'!K102</f>
        <v>0</v>
      </c>
      <c r="K126" s="139" t="s">
        <v>255</v>
      </c>
      <c r="L126" s="140"/>
      <c r="M126" s="140"/>
    </row>
    <row r="127" spans="1:13" ht="15.75" customHeight="1" x14ac:dyDescent="0.2">
      <c r="B127" s="136" t="s">
        <v>90</v>
      </c>
      <c r="D127" s="143">
        <f>SUM(D115:D126)</f>
        <v>0</v>
      </c>
      <c r="E127" s="142"/>
      <c r="F127" s="143">
        <f>SUM(F115:F126)</f>
        <v>0</v>
      </c>
      <c r="G127" s="142"/>
      <c r="H127" s="143">
        <f>SUM(H115:H126)</f>
        <v>0</v>
      </c>
      <c r="I127" s="142"/>
      <c r="J127" s="143">
        <f>SUM(J115:J126)</f>
        <v>0</v>
      </c>
      <c r="K127" s="133" t="s">
        <v>15</v>
      </c>
    </row>
    <row r="128" spans="1:13" x14ac:dyDescent="0.2">
      <c r="A128" s="144"/>
      <c r="B128" s="144"/>
      <c r="C128" s="144"/>
      <c r="D128" s="144"/>
      <c r="E128" s="144"/>
      <c r="F128" s="144"/>
      <c r="G128" s="144"/>
      <c r="H128" s="144"/>
      <c r="I128" s="144"/>
      <c r="J128" s="144"/>
    </row>
    <row r="129" spans="1:13" ht="18" x14ac:dyDescent="0.2">
      <c r="A129" s="141">
        <v>6</v>
      </c>
      <c r="B129" s="136" t="s">
        <v>91</v>
      </c>
      <c r="D129" s="150"/>
      <c r="E129" s="150"/>
      <c r="F129" s="150"/>
      <c r="G129" s="150"/>
      <c r="H129" s="150"/>
      <c r="I129" s="150"/>
      <c r="J129" s="150"/>
    </row>
    <row r="130" spans="1:13" ht="6.75" customHeight="1" x14ac:dyDescent="0.2">
      <c r="B130" s="136"/>
      <c r="D130" s="150"/>
      <c r="E130" s="150"/>
      <c r="F130" s="150"/>
      <c r="G130" s="150"/>
      <c r="H130" s="150"/>
      <c r="I130" s="150"/>
      <c r="J130" s="150"/>
      <c r="K130" s="140"/>
      <c r="L130" s="140"/>
      <c r="M130" s="140"/>
    </row>
    <row r="131" spans="1:13" ht="15.75" customHeight="1" x14ac:dyDescent="0.2">
      <c r="B131" s="131" t="s">
        <v>92</v>
      </c>
      <c r="D131" s="142">
        <f>+'Indtastning budgettal'!E111</f>
        <v>0</v>
      </c>
      <c r="E131" s="142"/>
      <c r="F131" s="142">
        <f>+'Indtastning budgettal'!G111</f>
        <v>0</v>
      </c>
      <c r="G131" s="142"/>
      <c r="H131" s="142">
        <f>+'Indtastning budgettal'!I111</f>
        <v>0</v>
      </c>
      <c r="I131" s="142"/>
      <c r="J131" s="142">
        <f>+'Indtastning budgettal'!K111</f>
        <v>0</v>
      </c>
      <c r="K131" s="139" t="s">
        <v>255</v>
      </c>
      <c r="L131" s="140"/>
      <c r="M131" s="140"/>
    </row>
    <row r="132" spans="1:13" ht="15.75" customHeight="1" x14ac:dyDescent="0.2">
      <c r="B132" s="131" t="s">
        <v>93</v>
      </c>
      <c r="D132" s="142">
        <f>+'Indtastning budgettal'!E112</f>
        <v>0</v>
      </c>
      <c r="E132" s="142"/>
      <c r="F132" s="142">
        <f>+'Indtastning budgettal'!G112</f>
        <v>0</v>
      </c>
      <c r="G132" s="142"/>
      <c r="H132" s="142">
        <f>+'Indtastning budgettal'!I112</f>
        <v>0</v>
      </c>
      <c r="I132" s="142"/>
      <c r="J132" s="142">
        <f>+'Indtastning budgettal'!K112</f>
        <v>0</v>
      </c>
      <c r="K132" s="139" t="s">
        <v>255</v>
      </c>
      <c r="L132" s="140"/>
      <c r="M132" s="140"/>
    </row>
    <row r="133" spans="1:13" ht="15.75" customHeight="1" x14ac:dyDescent="0.2">
      <c r="B133" s="136" t="s">
        <v>94</v>
      </c>
      <c r="D133" s="143">
        <f>SUM(D131:D132)</f>
        <v>0</v>
      </c>
      <c r="E133" s="142"/>
      <c r="F133" s="143">
        <f>SUM(F131:F132)</f>
        <v>0</v>
      </c>
      <c r="G133" s="142"/>
      <c r="H133" s="143">
        <f>SUM(H131:H132)</f>
        <v>0</v>
      </c>
      <c r="I133" s="142"/>
      <c r="J133" s="143">
        <f>SUM(J131:J132)</f>
        <v>0</v>
      </c>
      <c r="K133" s="133" t="s">
        <v>15</v>
      </c>
      <c r="L133" s="140"/>
      <c r="M133" s="140"/>
    </row>
    <row r="134" spans="1:13" x14ac:dyDescent="0.2">
      <c r="K134" s="140"/>
      <c r="L134" s="140"/>
      <c r="M134" s="140"/>
    </row>
    <row r="147" spans="1:11" x14ac:dyDescent="0.2">
      <c r="D147" s="142"/>
      <c r="E147" s="142"/>
      <c r="F147" s="142"/>
      <c r="G147" s="142"/>
      <c r="H147" s="142"/>
      <c r="I147" s="142"/>
      <c r="J147" s="63"/>
      <c r="K147" s="139"/>
    </row>
    <row r="150" spans="1:11" x14ac:dyDescent="0.2">
      <c r="A150" s="175" t="s">
        <v>30</v>
      </c>
      <c r="B150" s="175"/>
      <c r="C150" s="175"/>
      <c r="D150" s="175"/>
      <c r="E150" s="175"/>
      <c r="F150" s="175"/>
      <c r="G150" s="175"/>
      <c r="H150" s="175"/>
      <c r="I150" s="175"/>
      <c r="J150" s="175"/>
    </row>
  </sheetData>
  <sheetProtection algorithmName="SHA-512" hashValue="qsNjkC2j45PgmOf+qFt03LL0M/2wLyZDgYDNDJEqkujZkmS+1zAvmrde7mEpkFhRVbSF6QNj2L0PhM/UFnJTIQ==" saltValue="9MTWh6z0dEQ+JGSy3JxzuQ==" spinCount="100000" sheet="1" formatColumns="0"/>
  <mergeCells count="4">
    <mergeCell ref="A55:J55"/>
    <mergeCell ref="B44:C44"/>
    <mergeCell ref="A150:J150"/>
    <mergeCell ref="A102:J102"/>
  </mergeCells>
  <phoneticPr fontId="2" type="noConversion"/>
  <conditionalFormatting sqref="C77:C110">
    <cfRule type="cellIs" dxfId="0" priority="1" operator="equal">
      <formula>0</formula>
    </cfRule>
  </conditionalFormatting>
  <printOptions horizontalCentered="1"/>
  <pageMargins left="0.7" right="0.7" top="0.75" bottom="0.75" header="0.3" footer="0.3"/>
  <pageSetup paperSize="9" scale="85" orientation="portrait" r:id="rId1"/>
  <rowBreaks count="2" manualBreakCount="2">
    <brk id="56" max="7" man="1"/>
    <brk id="103"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09EF6-C712-47DC-9011-4D055F1C62F5}">
  <sheetPr>
    <tabColor rgb="FF92D050"/>
  </sheetPr>
  <dimension ref="A1:J57"/>
  <sheetViews>
    <sheetView topLeftCell="A28" zoomScaleNormal="100" workbookViewId="0">
      <selection activeCell="B3" sqref="B3"/>
    </sheetView>
  </sheetViews>
  <sheetFormatPr defaultColWidth="9.140625" defaultRowHeight="15" x14ac:dyDescent="0.3"/>
  <cols>
    <col min="1" max="1" width="3.28515625" style="68" customWidth="1"/>
    <col min="2" max="2" width="86" style="68" customWidth="1"/>
    <col min="3" max="16384" width="9.140625" style="68"/>
  </cols>
  <sheetData>
    <row r="1" spans="1:2" x14ac:dyDescent="0.3">
      <c r="A1" s="13"/>
      <c r="B1" s="13"/>
    </row>
    <row r="2" spans="1:2" x14ac:dyDescent="0.3">
      <c r="A2" s="13"/>
      <c r="B2" s="13"/>
    </row>
    <row r="3" spans="1:2" x14ac:dyDescent="0.3">
      <c r="A3" s="13"/>
      <c r="B3" s="13"/>
    </row>
    <row r="4" spans="1:2" ht="18.75" thickBot="1" x14ac:dyDescent="0.4">
      <c r="A4" s="69" t="s">
        <v>254</v>
      </c>
      <c r="B4" s="14"/>
    </row>
    <row r="5" spans="1:2" ht="9" customHeight="1" x14ac:dyDescent="0.3">
      <c r="A5" s="13"/>
      <c r="B5" s="13"/>
    </row>
    <row r="6" spans="1:2" ht="30.75" customHeight="1" x14ac:dyDescent="0.3">
      <c r="A6" s="177" t="s">
        <v>283</v>
      </c>
      <c r="B6" s="177"/>
    </row>
    <row r="7" spans="1:2" x14ac:dyDescent="0.3">
      <c r="A7" s="110" t="s">
        <v>102</v>
      </c>
      <c r="B7" s="92" t="s">
        <v>265</v>
      </c>
    </row>
    <row r="8" spans="1:2" ht="30" x14ac:dyDescent="0.3">
      <c r="A8" s="110" t="s">
        <v>100</v>
      </c>
      <c r="B8" s="92" t="s">
        <v>266</v>
      </c>
    </row>
    <row r="9" spans="1:2" ht="30" x14ac:dyDescent="0.3">
      <c r="A9" s="110" t="s">
        <v>98</v>
      </c>
      <c r="B9" s="92" t="s">
        <v>272</v>
      </c>
    </row>
    <row r="10" spans="1:2" ht="30" x14ac:dyDescent="0.3">
      <c r="A10" s="110" t="s">
        <v>103</v>
      </c>
      <c r="B10" s="92" t="s">
        <v>247</v>
      </c>
    </row>
    <row r="11" spans="1:2" ht="30" x14ac:dyDescent="0.3">
      <c r="A11" s="110" t="s">
        <v>224</v>
      </c>
      <c r="B11" s="91" t="s">
        <v>246</v>
      </c>
    </row>
    <row r="12" spans="1:2" ht="45" x14ac:dyDescent="0.3">
      <c r="A12" s="110" t="s">
        <v>264</v>
      </c>
      <c r="B12" s="92" t="s">
        <v>284</v>
      </c>
    </row>
    <row r="13" spans="1:2" x14ac:dyDescent="0.3">
      <c r="A13" s="17"/>
      <c r="B13" s="13"/>
    </row>
    <row r="14" spans="1:2" ht="18" x14ac:dyDescent="0.35">
      <c r="A14" s="15" t="s">
        <v>221</v>
      </c>
      <c r="B14" s="13"/>
    </row>
    <row r="15" spans="1:2" x14ac:dyDescent="0.3">
      <c r="A15" s="13"/>
      <c r="B15" s="13"/>
    </row>
    <row r="16" spans="1:2" s="66" customFormat="1" x14ac:dyDescent="0.2">
      <c r="A16" s="54" t="s">
        <v>95</v>
      </c>
      <c r="B16" s="54" t="s">
        <v>273</v>
      </c>
    </row>
    <row r="17" spans="1:10" s="66" customFormat="1" ht="30" x14ac:dyDescent="0.2">
      <c r="A17" s="17" t="s">
        <v>96</v>
      </c>
      <c r="B17" s="18" t="s">
        <v>278</v>
      </c>
    </row>
    <row r="18" spans="1:10" s="66" customFormat="1" ht="15" customHeight="1" x14ac:dyDescent="0.2">
      <c r="A18" s="17"/>
      <c r="B18" s="17"/>
    </row>
    <row r="19" spans="1:10" s="66" customFormat="1" ht="15" customHeight="1" x14ac:dyDescent="0.2">
      <c r="A19" s="70" t="s">
        <v>99</v>
      </c>
      <c r="B19" s="70" t="s">
        <v>248</v>
      </c>
      <c r="D19" s="109"/>
    </row>
    <row r="20" spans="1:10" s="66" customFormat="1" ht="15" customHeight="1" x14ac:dyDescent="0.2">
      <c r="A20" s="17" t="s">
        <v>96</v>
      </c>
      <c r="B20" s="17" t="s">
        <v>97</v>
      </c>
    </row>
    <row r="21" spans="1:10" s="66" customFormat="1" x14ac:dyDescent="0.2">
      <c r="A21" s="17" t="s">
        <v>100</v>
      </c>
      <c r="B21" s="18" t="s">
        <v>230</v>
      </c>
    </row>
    <row r="22" spans="1:10" s="66" customFormat="1" ht="15" customHeight="1" x14ac:dyDescent="0.2">
      <c r="A22" s="17"/>
      <c r="B22" s="17"/>
    </row>
    <row r="23" spans="1:10" s="66" customFormat="1" ht="15" customHeight="1" x14ac:dyDescent="0.2">
      <c r="A23" s="70" t="s">
        <v>101</v>
      </c>
      <c r="B23" s="70" t="s">
        <v>249</v>
      </c>
    </row>
    <row r="24" spans="1:10" s="66" customFormat="1" ht="15" customHeight="1" x14ac:dyDescent="0.2">
      <c r="A24" s="17" t="s">
        <v>96</v>
      </c>
      <c r="B24" s="17" t="s">
        <v>231</v>
      </c>
    </row>
    <row r="25" spans="1:10" s="66" customFormat="1" ht="45" x14ac:dyDescent="0.2">
      <c r="A25" s="17" t="s">
        <v>100</v>
      </c>
      <c r="B25" s="18" t="s">
        <v>271</v>
      </c>
    </row>
    <row r="26" spans="1:10" s="66" customFormat="1" x14ac:dyDescent="0.2">
      <c r="A26" s="17"/>
      <c r="B26" s="111" t="s">
        <v>275</v>
      </c>
    </row>
    <row r="27" spans="1:10" s="66" customFormat="1" x14ac:dyDescent="0.2">
      <c r="A27" s="17"/>
      <c r="B27" s="112" t="s">
        <v>276</v>
      </c>
    </row>
    <row r="28" spans="1:10" s="66" customFormat="1" ht="30" x14ac:dyDescent="0.2">
      <c r="A28" s="17"/>
      <c r="B28" s="112" t="s">
        <v>282</v>
      </c>
    </row>
    <row r="29" spans="1:10" s="66" customFormat="1" x14ac:dyDescent="0.2">
      <c r="A29" s="17" t="s">
        <v>98</v>
      </c>
      <c r="B29" s="18" t="s">
        <v>269</v>
      </c>
    </row>
    <row r="30" spans="1:10" s="66" customFormat="1" ht="30.75" customHeight="1" x14ac:dyDescent="0.2">
      <c r="A30" s="17"/>
      <c r="B30" s="112" t="s">
        <v>274</v>
      </c>
      <c r="C30" s="71"/>
      <c r="D30" s="71"/>
      <c r="E30" s="71"/>
      <c r="F30" s="71"/>
      <c r="G30" s="71"/>
      <c r="H30" s="71"/>
      <c r="I30" s="71"/>
      <c r="J30" s="71"/>
    </row>
    <row r="31" spans="1:10" s="66" customFormat="1" x14ac:dyDescent="0.2">
      <c r="A31" s="17" t="s">
        <v>103</v>
      </c>
      <c r="B31" s="18" t="s">
        <v>270</v>
      </c>
      <c r="C31" s="71"/>
      <c r="D31" s="71"/>
      <c r="E31" s="71"/>
      <c r="F31" s="71"/>
      <c r="G31" s="71"/>
      <c r="H31" s="71"/>
      <c r="I31" s="71"/>
      <c r="J31" s="71"/>
    </row>
    <row r="32" spans="1:10" s="66" customFormat="1" ht="15" customHeight="1" x14ac:dyDescent="0.2">
      <c r="A32" s="17"/>
      <c r="B32" s="18"/>
      <c r="C32" s="71"/>
      <c r="D32" s="71"/>
      <c r="E32" s="71"/>
      <c r="F32" s="71"/>
      <c r="G32" s="71"/>
      <c r="H32" s="71"/>
      <c r="I32" s="71"/>
      <c r="J32" s="71"/>
    </row>
    <row r="33" spans="1:10" s="66" customFormat="1" ht="15" customHeight="1" x14ac:dyDescent="0.2">
      <c r="A33" s="70" t="s">
        <v>223</v>
      </c>
      <c r="B33" s="70" t="s">
        <v>277</v>
      </c>
      <c r="E33" s="72"/>
      <c r="F33" s="72"/>
      <c r="G33" s="72"/>
      <c r="H33" s="72"/>
      <c r="I33" s="72"/>
      <c r="J33" s="72"/>
    </row>
    <row r="34" spans="1:10" s="66" customFormat="1" ht="15" customHeight="1" x14ac:dyDescent="0.2">
      <c r="A34" s="17" t="s">
        <v>102</v>
      </c>
      <c r="B34" s="18" t="s">
        <v>258</v>
      </c>
      <c r="C34" s="71"/>
      <c r="D34" s="71"/>
      <c r="E34" s="71"/>
      <c r="F34" s="71"/>
      <c r="G34" s="71"/>
      <c r="H34" s="71"/>
      <c r="I34" s="71"/>
      <c r="J34" s="71"/>
    </row>
    <row r="35" spans="1:10" s="66" customFormat="1" ht="30.75" customHeight="1" x14ac:dyDescent="0.2">
      <c r="A35" s="17" t="s">
        <v>100</v>
      </c>
      <c r="B35" s="18" t="s">
        <v>280</v>
      </c>
      <c r="C35" s="71"/>
      <c r="D35" s="71"/>
      <c r="E35" s="71"/>
      <c r="F35" s="71"/>
      <c r="G35" s="71"/>
      <c r="H35" s="71"/>
      <c r="I35" s="71"/>
      <c r="J35" s="71"/>
    </row>
    <row r="36" spans="1:10" s="66" customFormat="1" ht="30.75" customHeight="1" x14ac:dyDescent="0.2">
      <c r="A36" s="17" t="s">
        <v>98</v>
      </c>
      <c r="B36" s="18" t="s">
        <v>281</v>
      </c>
      <c r="C36" s="71"/>
      <c r="D36" s="71"/>
      <c r="E36" s="71"/>
      <c r="F36" s="71"/>
      <c r="G36" s="71"/>
      <c r="H36" s="71"/>
      <c r="I36" s="71"/>
      <c r="J36" s="71"/>
    </row>
    <row r="37" spans="1:10" s="66" customFormat="1" ht="15" customHeight="1" x14ac:dyDescent="0.2">
      <c r="A37" s="17"/>
      <c r="B37" s="18"/>
    </row>
    <row r="38" spans="1:10" s="66" customFormat="1" ht="15" customHeight="1" x14ac:dyDescent="0.2">
      <c r="A38" s="70" t="s">
        <v>232</v>
      </c>
      <c r="B38" s="70" t="s">
        <v>233</v>
      </c>
    </row>
    <row r="39" spans="1:10" s="66" customFormat="1" ht="30" x14ac:dyDescent="0.2">
      <c r="A39" s="17" t="s">
        <v>102</v>
      </c>
      <c r="B39" s="18" t="s">
        <v>250</v>
      </c>
    </row>
    <row r="40" spans="1:10" s="66" customFormat="1" x14ac:dyDescent="0.2">
      <c r="A40" s="17"/>
      <c r="B40" s="18"/>
    </row>
    <row r="41" spans="1:10" s="66" customFormat="1" ht="15" customHeight="1" x14ac:dyDescent="0.2">
      <c r="A41" s="70" t="s">
        <v>104</v>
      </c>
      <c r="B41" s="70" t="s">
        <v>251</v>
      </c>
    </row>
    <row r="42" spans="1:10" s="66" customFormat="1" ht="45" x14ac:dyDescent="0.2">
      <c r="A42" s="17" t="s">
        <v>102</v>
      </c>
      <c r="B42" s="71" t="s">
        <v>252</v>
      </c>
    </row>
    <row r="43" spans="1:10" s="66" customFormat="1" ht="31.5" customHeight="1" x14ac:dyDescent="0.2">
      <c r="A43" s="93" t="s">
        <v>100</v>
      </c>
      <c r="B43" s="94" t="s">
        <v>253</v>
      </c>
    </row>
    <row r="44" spans="1:10" s="66" customFormat="1" ht="30" x14ac:dyDescent="0.2">
      <c r="A44" s="17" t="s">
        <v>98</v>
      </c>
      <c r="B44" s="18" t="s">
        <v>279</v>
      </c>
    </row>
    <row r="45" spans="1:10" s="66" customFormat="1" x14ac:dyDescent="0.2">
      <c r="A45" s="70"/>
      <c r="B45" s="70"/>
    </row>
    <row r="46" spans="1:10" s="66" customFormat="1" ht="15" customHeight="1" x14ac:dyDescent="0.2">
      <c r="A46" s="70" t="s">
        <v>105</v>
      </c>
      <c r="B46" s="73" t="s">
        <v>234</v>
      </c>
    </row>
    <row r="47" spans="1:10" s="66" customFormat="1" ht="30" x14ac:dyDescent="0.2">
      <c r="A47" s="17" t="s">
        <v>102</v>
      </c>
      <c r="B47" s="18" t="s">
        <v>242</v>
      </c>
    </row>
    <row r="48" spans="1:10" s="66" customFormat="1" x14ac:dyDescent="0.2">
      <c r="A48" s="17"/>
    </row>
    <row r="49" s="66" customFormat="1" x14ac:dyDescent="0.2"/>
    <row r="50" s="66" customFormat="1" x14ac:dyDescent="0.2"/>
    <row r="51" s="66" customFormat="1" x14ac:dyDescent="0.2"/>
    <row r="52" s="66" customFormat="1" x14ac:dyDescent="0.2"/>
    <row r="53" s="66" customFormat="1" x14ac:dyDescent="0.2"/>
    <row r="54" s="66" customFormat="1" x14ac:dyDescent="0.2"/>
    <row r="55" s="66" customFormat="1" x14ac:dyDescent="0.2"/>
    <row r="56" s="66" customFormat="1" x14ac:dyDescent="0.2"/>
    <row r="57" s="66" customFormat="1" x14ac:dyDescent="0.2"/>
  </sheetData>
  <mergeCells count="1">
    <mergeCell ref="A6:B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3695-8E49-48A1-8621-793613C60241}">
  <sheetPr codeName="Ark10">
    <pageSetUpPr fitToPage="1"/>
  </sheetPr>
  <dimension ref="A3:J13"/>
  <sheetViews>
    <sheetView zoomScale="90" zoomScaleNormal="90" workbookViewId="0">
      <selection activeCell="B3" sqref="B3"/>
    </sheetView>
  </sheetViews>
  <sheetFormatPr defaultRowHeight="15" x14ac:dyDescent="0.3"/>
  <cols>
    <col min="1" max="1" width="2.7109375" style="13" customWidth="1"/>
    <col min="2" max="2" width="42.5703125" style="13" customWidth="1"/>
    <col min="3" max="3" width="28.140625" style="23" customWidth="1"/>
    <col min="4" max="6" width="18.5703125" style="13" customWidth="1"/>
    <col min="7" max="7" width="14.28515625" style="13" customWidth="1"/>
    <col min="8" max="8" width="9.140625" style="13" customWidth="1"/>
    <col min="9" max="16384" width="9.140625" style="13"/>
  </cols>
  <sheetData>
    <row r="3" spans="1:10" x14ac:dyDescent="0.3">
      <c r="H3" s="16" t="s">
        <v>0</v>
      </c>
    </row>
    <row r="4" spans="1:10" ht="22.5" x14ac:dyDescent="0.4">
      <c r="A4" s="26" t="str">
        <f>Basisoplysninger!C11 &amp; " LOKALFORENING " &amp; " - CVR: " &amp; Basisoplysninger!C12</f>
        <v xml:space="preserve"> LOKALFORENING  - CVR: </v>
      </c>
      <c r="H4" s="20" t="s">
        <v>106</v>
      </c>
    </row>
    <row r="5" spans="1:10" ht="23.25" thickBot="1" x14ac:dyDescent="0.45">
      <c r="A5" s="27" t="s">
        <v>107</v>
      </c>
      <c r="B5" s="22"/>
      <c r="C5" s="22"/>
      <c r="D5" s="22"/>
      <c r="E5" s="22"/>
      <c r="F5" s="22"/>
      <c r="G5" s="22"/>
    </row>
    <row r="6" spans="1:10" s="25" customFormat="1" ht="18" x14ac:dyDescent="0.35">
      <c r="B6" s="15"/>
      <c r="C6" s="15"/>
      <c r="D6" s="15"/>
      <c r="E6" s="15"/>
      <c r="F6" s="15"/>
      <c r="G6" s="15"/>
    </row>
    <row r="7" spans="1:10" s="25" customFormat="1" ht="18" x14ac:dyDescent="0.35">
      <c r="C7" s="15"/>
      <c r="D7" s="15"/>
      <c r="E7" s="15"/>
      <c r="F7" s="15"/>
      <c r="G7" s="15"/>
    </row>
    <row r="8" spans="1:10" ht="21" x14ac:dyDescent="0.4">
      <c r="B8" s="19" t="s">
        <v>228</v>
      </c>
    </row>
    <row r="9" spans="1:10" ht="18" x14ac:dyDescent="0.35">
      <c r="B9" s="28" t="s">
        <v>109</v>
      </c>
      <c r="C9" s="28" t="s">
        <v>110</v>
      </c>
      <c r="D9" s="20" t="s">
        <v>108</v>
      </c>
      <c r="E9" s="15"/>
      <c r="F9" s="15"/>
    </row>
    <row r="10" spans="1:10" ht="18" x14ac:dyDescent="0.35">
      <c r="B10" s="29" t="s">
        <v>214</v>
      </c>
      <c r="C10" s="30"/>
      <c r="D10" s="20" t="s">
        <v>111</v>
      </c>
      <c r="E10" s="15"/>
      <c r="F10" s="15"/>
      <c r="I10" s="20"/>
      <c r="J10" s="20"/>
    </row>
    <row r="11" spans="1:10" ht="18" x14ac:dyDescent="0.35">
      <c r="B11" s="29" t="s">
        <v>112</v>
      </c>
      <c r="C11" s="30"/>
      <c r="D11" s="20" t="s">
        <v>113</v>
      </c>
      <c r="E11" s="15"/>
      <c r="F11" s="15"/>
      <c r="I11" s="20"/>
      <c r="J11" s="20"/>
    </row>
    <row r="12" spans="1:10" ht="18" x14ac:dyDescent="0.35">
      <c r="B12" s="29" t="s">
        <v>114</v>
      </c>
      <c r="C12" s="30"/>
      <c r="D12" s="20" t="s">
        <v>229</v>
      </c>
      <c r="E12" s="15"/>
      <c r="F12" s="15"/>
      <c r="I12" s="20"/>
      <c r="J12" s="20"/>
    </row>
    <row r="13" spans="1:10" x14ac:dyDescent="0.3">
      <c r="C13" s="13"/>
    </row>
  </sheetData>
  <dataValidations count="1">
    <dataValidation type="custom" allowBlank="1" showInputMessage="1" showErrorMessage="1" sqref="E12" xr:uid="{AF65A44B-FD77-4BB2-A337-B010E0063797}">
      <formula1>"Ja; Nej"</formula1>
    </dataValidation>
  </dataValidations>
  <pageMargins left="0.7" right="0.7" top="0.75" bottom="0.75" header="0.3" footer="0.3"/>
  <pageSetup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63EB-DE14-47D1-A781-5F622E72A10D}">
  <sheetPr codeName="Ark9">
    <pageSetUpPr fitToPage="1"/>
  </sheetPr>
  <dimension ref="A2:S238"/>
  <sheetViews>
    <sheetView zoomScale="70" zoomScaleNormal="70" zoomScaleSheetLayoutView="70" workbookViewId="0">
      <pane ySplit="6" topLeftCell="A17" activePane="bottomLeft" state="frozen"/>
      <selection pane="bottomLeft" activeCell="E118" sqref="E118"/>
    </sheetView>
  </sheetViews>
  <sheetFormatPr defaultRowHeight="15" x14ac:dyDescent="0.3"/>
  <cols>
    <col min="1" max="1" width="13.140625" style="13" customWidth="1"/>
    <col min="2" max="2" width="21.28515625" style="13" customWidth="1"/>
    <col min="3" max="3" width="51.85546875" style="13" customWidth="1"/>
    <col min="4" max="4" width="1.42578125" style="13" customWidth="1"/>
    <col min="5" max="5" width="23.7109375" style="13" customWidth="1"/>
    <col min="6" max="6" width="1.42578125" style="13" customWidth="1"/>
    <col min="7" max="7" width="22.140625" style="13" bestFit="1" customWidth="1"/>
    <col min="8" max="8" width="1.42578125" style="13" customWidth="1"/>
    <col min="9" max="9" width="23.7109375" style="13" customWidth="1"/>
    <col min="10" max="10" width="1.42578125" style="13" customWidth="1"/>
    <col min="11" max="11" width="23.7109375" style="13" customWidth="1"/>
    <col min="12" max="15" width="29.7109375" style="68" customWidth="1"/>
    <col min="16" max="18" width="29.7109375" style="13" customWidth="1"/>
    <col min="19" max="19" width="16" style="13" customWidth="1"/>
    <col min="20" max="255" width="9.140625" style="13"/>
    <col min="256" max="256" width="8.28515625" style="13" bestFit="1" customWidth="1"/>
    <col min="257" max="257" width="59.7109375" style="13" customWidth="1"/>
    <col min="258" max="258" width="0" style="13" hidden="1" customWidth="1"/>
    <col min="259" max="259" width="20.28515625" style="13" bestFit="1" customWidth="1"/>
    <col min="260" max="268" width="0" style="13" hidden="1" customWidth="1"/>
    <col min="269" max="511" width="9.140625" style="13"/>
    <col min="512" max="512" width="8.28515625" style="13" bestFit="1" customWidth="1"/>
    <col min="513" max="513" width="59.7109375" style="13" customWidth="1"/>
    <col min="514" max="514" width="0" style="13" hidden="1" customWidth="1"/>
    <col min="515" max="515" width="20.28515625" style="13" bestFit="1" customWidth="1"/>
    <col min="516" max="524" width="0" style="13" hidden="1" customWidth="1"/>
    <col min="525" max="767" width="9.140625" style="13"/>
    <col min="768" max="768" width="8.28515625" style="13" bestFit="1" customWidth="1"/>
    <col min="769" max="769" width="59.7109375" style="13" customWidth="1"/>
    <col min="770" max="770" width="0" style="13" hidden="1" customWidth="1"/>
    <col min="771" max="771" width="20.28515625" style="13" bestFit="1" customWidth="1"/>
    <col min="772" max="780" width="0" style="13" hidden="1" customWidth="1"/>
    <col min="781" max="1023" width="9.140625" style="13"/>
    <col min="1024" max="1024" width="8.28515625" style="13" bestFit="1" customWidth="1"/>
    <col min="1025" max="1025" width="59.7109375" style="13" customWidth="1"/>
    <col min="1026" max="1026" width="0" style="13" hidden="1" customWidth="1"/>
    <col min="1027" max="1027" width="20.28515625" style="13" bestFit="1" customWidth="1"/>
    <col min="1028" max="1036" width="0" style="13" hidden="1" customWidth="1"/>
    <col min="1037" max="1279" width="9.140625" style="13"/>
    <col min="1280" max="1280" width="8.28515625" style="13" bestFit="1" customWidth="1"/>
    <col min="1281" max="1281" width="59.7109375" style="13" customWidth="1"/>
    <col min="1282" max="1282" width="0" style="13" hidden="1" customWidth="1"/>
    <col min="1283" max="1283" width="20.28515625" style="13" bestFit="1" customWidth="1"/>
    <col min="1284" max="1292" width="0" style="13" hidden="1" customWidth="1"/>
    <col min="1293" max="1535" width="9.140625" style="13"/>
    <col min="1536" max="1536" width="8.28515625" style="13" bestFit="1" customWidth="1"/>
    <col min="1537" max="1537" width="59.7109375" style="13" customWidth="1"/>
    <col min="1538" max="1538" width="0" style="13" hidden="1" customWidth="1"/>
    <col min="1539" max="1539" width="20.28515625" style="13" bestFit="1" customWidth="1"/>
    <col min="1540" max="1548" width="0" style="13" hidden="1" customWidth="1"/>
    <col min="1549" max="1791" width="9.140625" style="13"/>
    <col min="1792" max="1792" width="8.28515625" style="13" bestFit="1" customWidth="1"/>
    <col min="1793" max="1793" width="59.7109375" style="13" customWidth="1"/>
    <col min="1794" max="1794" width="0" style="13" hidden="1" customWidth="1"/>
    <col min="1795" max="1795" width="20.28515625" style="13" bestFit="1" customWidth="1"/>
    <col min="1796" max="1804" width="0" style="13" hidden="1" customWidth="1"/>
    <col min="1805" max="2047" width="9.140625" style="13"/>
    <col min="2048" max="2048" width="8.28515625" style="13" bestFit="1" customWidth="1"/>
    <col min="2049" max="2049" width="59.7109375" style="13" customWidth="1"/>
    <col min="2050" max="2050" width="0" style="13" hidden="1" customWidth="1"/>
    <col min="2051" max="2051" width="20.28515625" style="13" bestFit="1" customWidth="1"/>
    <col min="2052" max="2060" width="0" style="13" hidden="1" customWidth="1"/>
    <col min="2061" max="2303" width="9.140625" style="13"/>
    <col min="2304" max="2304" width="8.28515625" style="13" bestFit="1" customWidth="1"/>
    <col min="2305" max="2305" width="59.7109375" style="13" customWidth="1"/>
    <col min="2306" max="2306" width="0" style="13" hidden="1" customWidth="1"/>
    <col min="2307" max="2307" width="20.28515625" style="13" bestFit="1" customWidth="1"/>
    <col min="2308" max="2316" width="0" style="13" hidden="1" customWidth="1"/>
    <col min="2317" max="2559" width="9.140625" style="13"/>
    <col min="2560" max="2560" width="8.28515625" style="13" bestFit="1" customWidth="1"/>
    <col min="2561" max="2561" width="59.7109375" style="13" customWidth="1"/>
    <col min="2562" max="2562" width="0" style="13" hidden="1" customWidth="1"/>
    <col min="2563" max="2563" width="20.28515625" style="13" bestFit="1" customWidth="1"/>
    <col min="2564" max="2572" width="0" style="13" hidden="1" customWidth="1"/>
    <col min="2573" max="2815" width="9.140625" style="13"/>
    <col min="2816" max="2816" width="8.28515625" style="13" bestFit="1" customWidth="1"/>
    <col min="2817" max="2817" width="59.7109375" style="13" customWidth="1"/>
    <col min="2818" max="2818" width="0" style="13" hidden="1" customWidth="1"/>
    <col min="2819" max="2819" width="20.28515625" style="13" bestFit="1" customWidth="1"/>
    <col min="2820" max="2828" width="0" style="13" hidden="1" customWidth="1"/>
    <col min="2829" max="3071" width="9.140625" style="13"/>
    <col min="3072" max="3072" width="8.28515625" style="13" bestFit="1" customWidth="1"/>
    <col min="3073" max="3073" width="59.7109375" style="13" customWidth="1"/>
    <col min="3074" max="3074" width="0" style="13" hidden="1" customWidth="1"/>
    <col min="3075" max="3075" width="20.28515625" style="13" bestFit="1" customWidth="1"/>
    <col min="3076" max="3084" width="0" style="13" hidden="1" customWidth="1"/>
    <col min="3085" max="3327" width="9.140625" style="13"/>
    <col min="3328" max="3328" width="8.28515625" style="13" bestFit="1" customWidth="1"/>
    <col min="3329" max="3329" width="59.7109375" style="13" customWidth="1"/>
    <col min="3330" max="3330" width="0" style="13" hidden="1" customWidth="1"/>
    <col min="3331" max="3331" width="20.28515625" style="13" bestFit="1" customWidth="1"/>
    <col min="3332" max="3340" width="0" style="13" hidden="1" customWidth="1"/>
    <col min="3341" max="3583" width="9.140625" style="13"/>
    <col min="3584" max="3584" width="8.28515625" style="13" bestFit="1" customWidth="1"/>
    <col min="3585" max="3585" width="59.7109375" style="13" customWidth="1"/>
    <col min="3586" max="3586" width="0" style="13" hidden="1" customWidth="1"/>
    <col min="3587" max="3587" width="20.28515625" style="13" bestFit="1" customWidth="1"/>
    <col min="3588" max="3596" width="0" style="13" hidden="1" customWidth="1"/>
    <col min="3597" max="3839" width="9.140625" style="13"/>
    <col min="3840" max="3840" width="8.28515625" style="13" bestFit="1" customWidth="1"/>
    <col min="3841" max="3841" width="59.7109375" style="13" customWidth="1"/>
    <col min="3842" max="3842" width="0" style="13" hidden="1" customWidth="1"/>
    <col min="3843" max="3843" width="20.28515625" style="13" bestFit="1" customWidth="1"/>
    <col min="3844" max="3852" width="0" style="13" hidden="1" customWidth="1"/>
    <col min="3853" max="4095" width="9.140625" style="13"/>
    <col min="4096" max="4096" width="8.28515625" style="13" bestFit="1" customWidth="1"/>
    <col min="4097" max="4097" width="59.7109375" style="13" customWidth="1"/>
    <col min="4098" max="4098" width="0" style="13" hidden="1" customWidth="1"/>
    <col min="4099" max="4099" width="20.28515625" style="13" bestFit="1" customWidth="1"/>
    <col min="4100" max="4108" width="0" style="13" hidden="1" customWidth="1"/>
    <col min="4109" max="4351" width="9.140625" style="13"/>
    <col min="4352" max="4352" width="8.28515625" style="13" bestFit="1" customWidth="1"/>
    <col min="4353" max="4353" width="59.7109375" style="13" customWidth="1"/>
    <col min="4354" max="4354" width="0" style="13" hidden="1" customWidth="1"/>
    <col min="4355" max="4355" width="20.28515625" style="13" bestFit="1" customWidth="1"/>
    <col min="4356" max="4364" width="0" style="13" hidden="1" customWidth="1"/>
    <col min="4365" max="4607" width="9.140625" style="13"/>
    <col min="4608" max="4608" width="8.28515625" style="13" bestFit="1" customWidth="1"/>
    <col min="4609" max="4609" width="59.7109375" style="13" customWidth="1"/>
    <col min="4610" max="4610" width="0" style="13" hidden="1" customWidth="1"/>
    <col min="4611" max="4611" width="20.28515625" style="13" bestFit="1" customWidth="1"/>
    <col min="4612" max="4620" width="0" style="13" hidden="1" customWidth="1"/>
    <col min="4621" max="4863" width="9.140625" style="13"/>
    <col min="4864" max="4864" width="8.28515625" style="13" bestFit="1" customWidth="1"/>
    <col min="4865" max="4865" width="59.7109375" style="13" customWidth="1"/>
    <col min="4866" max="4866" width="0" style="13" hidden="1" customWidth="1"/>
    <col min="4867" max="4867" width="20.28515625" style="13" bestFit="1" customWidth="1"/>
    <col min="4868" max="4876" width="0" style="13" hidden="1" customWidth="1"/>
    <col min="4877" max="5119" width="9.140625" style="13"/>
    <col min="5120" max="5120" width="8.28515625" style="13" bestFit="1" customWidth="1"/>
    <col min="5121" max="5121" width="59.7109375" style="13" customWidth="1"/>
    <col min="5122" max="5122" width="0" style="13" hidden="1" customWidth="1"/>
    <col min="5123" max="5123" width="20.28515625" style="13" bestFit="1" customWidth="1"/>
    <col min="5124" max="5132" width="0" style="13" hidden="1" customWidth="1"/>
    <col min="5133" max="5375" width="9.140625" style="13"/>
    <col min="5376" max="5376" width="8.28515625" style="13" bestFit="1" customWidth="1"/>
    <col min="5377" max="5377" width="59.7109375" style="13" customWidth="1"/>
    <col min="5378" max="5378" width="0" style="13" hidden="1" customWidth="1"/>
    <col min="5379" max="5379" width="20.28515625" style="13" bestFit="1" customWidth="1"/>
    <col min="5380" max="5388" width="0" style="13" hidden="1" customWidth="1"/>
    <col min="5389" max="5631" width="9.140625" style="13"/>
    <col min="5632" max="5632" width="8.28515625" style="13" bestFit="1" customWidth="1"/>
    <col min="5633" max="5633" width="59.7109375" style="13" customWidth="1"/>
    <col min="5634" max="5634" width="0" style="13" hidden="1" customWidth="1"/>
    <col min="5635" max="5635" width="20.28515625" style="13" bestFit="1" customWidth="1"/>
    <col min="5636" max="5644" width="0" style="13" hidden="1" customWidth="1"/>
    <col min="5645" max="5887" width="9.140625" style="13"/>
    <col min="5888" max="5888" width="8.28515625" style="13" bestFit="1" customWidth="1"/>
    <col min="5889" max="5889" width="59.7109375" style="13" customWidth="1"/>
    <col min="5890" max="5890" width="0" style="13" hidden="1" customWidth="1"/>
    <col min="5891" max="5891" width="20.28515625" style="13" bestFit="1" customWidth="1"/>
    <col min="5892" max="5900" width="0" style="13" hidden="1" customWidth="1"/>
    <col min="5901" max="6143" width="9.140625" style="13"/>
    <col min="6144" max="6144" width="8.28515625" style="13" bestFit="1" customWidth="1"/>
    <col min="6145" max="6145" width="59.7109375" style="13" customWidth="1"/>
    <col min="6146" max="6146" width="0" style="13" hidden="1" customWidth="1"/>
    <col min="6147" max="6147" width="20.28515625" style="13" bestFit="1" customWidth="1"/>
    <col min="6148" max="6156" width="0" style="13" hidden="1" customWidth="1"/>
    <col min="6157" max="6399" width="9.140625" style="13"/>
    <col min="6400" max="6400" width="8.28515625" style="13" bestFit="1" customWidth="1"/>
    <col min="6401" max="6401" width="59.7109375" style="13" customWidth="1"/>
    <col min="6402" max="6402" width="0" style="13" hidden="1" customWidth="1"/>
    <col min="6403" max="6403" width="20.28515625" style="13" bestFit="1" customWidth="1"/>
    <col min="6404" max="6412" width="0" style="13" hidden="1" customWidth="1"/>
    <col min="6413" max="6655" width="9.140625" style="13"/>
    <col min="6656" max="6656" width="8.28515625" style="13" bestFit="1" customWidth="1"/>
    <col min="6657" max="6657" width="59.7109375" style="13" customWidth="1"/>
    <col min="6658" max="6658" width="0" style="13" hidden="1" customWidth="1"/>
    <col min="6659" max="6659" width="20.28515625" style="13" bestFit="1" customWidth="1"/>
    <col min="6660" max="6668" width="0" style="13" hidden="1" customWidth="1"/>
    <col min="6669" max="6911" width="9.140625" style="13"/>
    <col min="6912" max="6912" width="8.28515625" style="13" bestFit="1" customWidth="1"/>
    <col min="6913" max="6913" width="59.7109375" style="13" customWidth="1"/>
    <col min="6914" max="6914" width="0" style="13" hidden="1" customWidth="1"/>
    <col min="6915" max="6915" width="20.28515625" style="13" bestFit="1" customWidth="1"/>
    <col min="6916" max="6924" width="0" style="13" hidden="1" customWidth="1"/>
    <col min="6925" max="7167" width="9.140625" style="13"/>
    <col min="7168" max="7168" width="8.28515625" style="13" bestFit="1" customWidth="1"/>
    <col min="7169" max="7169" width="59.7109375" style="13" customWidth="1"/>
    <col min="7170" max="7170" width="0" style="13" hidden="1" customWidth="1"/>
    <col min="7171" max="7171" width="20.28515625" style="13" bestFit="1" customWidth="1"/>
    <col min="7172" max="7180" width="0" style="13" hidden="1" customWidth="1"/>
    <col min="7181" max="7423" width="9.140625" style="13"/>
    <col min="7424" max="7424" width="8.28515625" style="13" bestFit="1" customWidth="1"/>
    <col min="7425" max="7425" width="59.7109375" style="13" customWidth="1"/>
    <col min="7426" max="7426" width="0" style="13" hidden="1" customWidth="1"/>
    <col min="7427" max="7427" width="20.28515625" style="13" bestFit="1" customWidth="1"/>
    <col min="7428" max="7436" width="0" style="13" hidden="1" customWidth="1"/>
    <col min="7437" max="7679" width="9.140625" style="13"/>
    <col min="7680" max="7680" width="8.28515625" style="13" bestFit="1" customWidth="1"/>
    <col min="7681" max="7681" width="59.7109375" style="13" customWidth="1"/>
    <col min="7682" max="7682" width="0" style="13" hidden="1" customWidth="1"/>
    <col min="7683" max="7683" width="20.28515625" style="13" bestFit="1" customWidth="1"/>
    <col min="7684" max="7692" width="0" style="13" hidden="1" customWidth="1"/>
    <col min="7693" max="7935" width="9.140625" style="13"/>
    <col min="7936" max="7936" width="8.28515625" style="13" bestFit="1" customWidth="1"/>
    <col min="7937" max="7937" width="59.7109375" style="13" customWidth="1"/>
    <col min="7938" max="7938" width="0" style="13" hidden="1" customWidth="1"/>
    <col min="7939" max="7939" width="20.28515625" style="13" bestFit="1" customWidth="1"/>
    <col min="7940" max="7948" width="0" style="13" hidden="1" customWidth="1"/>
    <col min="7949" max="8191" width="9.140625" style="13"/>
    <col min="8192" max="8192" width="8.28515625" style="13" bestFit="1" customWidth="1"/>
    <col min="8193" max="8193" width="59.7109375" style="13" customWidth="1"/>
    <col min="8194" max="8194" width="0" style="13" hidden="1" customWidth="1"/>
    <col min="8195" max="8195" width="20.28515625" style="13" bestFit="1" customWidth="1"/>
    <col min="8196" max="8204" width="0" style="13" hidden="1" customWidth="1"/>
    <col min="8205" max="8447" width="9.140625" style="13"/>
    <col min="8448" max="8448" width="8.28515625" style="13" bestFit="1" customWidth="1"/>
    <col min="8449" max="8449" width="59.7109375" style="13" customWidth="1"/>
    <col min="8450" max="8450" width="0" style="13" hidden="1" customWidth="1"/>
    <col min="8451" max="8451" width="20.28515625" style="13" bestFit="1" customWidth="1"/>
    <col min="8452" max="8460" width="0" style="13" hidden="1" customWidth="1"/>
    <col min="8461" max="8703" width="9.140625" style="13"/>
    <col min="8704" max="8704" width="8.28515625" style="13" bestFit="1" customWidth="1"/>
    <col min="8705" max="8705" width="59.7109375" style="13" customWidth="1"/>
    <col min="8706" max="8706" width="0" style="13" hidden="1" customWidth="1"/>
    <col min="8707" max="8707" width="20.28515625" style="13" bestFit="1" customWidth="1"/>
    <col min="8708" max="8716" width="0" style="13" hidden="1" customWidth="1"/>
    <col min="8717" max="8959" width="9.140625" style="13"/>
    <col min="8960" max="8960" width="8.28515625" style="13" bestFit="1" customWidth="1"/>
    <col min="8961" max="8961" width="59.7109375" style="13" customWidth="1"/>
    <col min="8962" max="8962" width="0" style="13" hidden="1" customWidth="1"/>
    <col min="8963" max="8963" width="20.28515625" style="13" bestFit="1" customWidth="1"/>
    <col min="8964" max="8972" width="0" style="13" hidden="1" customWidth="1"/>
    <col min="8973" max="9215" width="9.140625" style="13"/>
    <col min="9216" max="9216" width="8.28515625" style="13" bestFit="1" customWidth="1"/>
    <col min="9217" max="9217" width="59.7109375" style="13" customWidth="1"/>
    <col min="9218" max="9218" width="0" style="13" hidden="1" customWidth="1"/>
    <col min="9219" max="9219" width="20.28515625" style="13" bestFit="1" customWidth="1"/>
    <col min="9220" max="9228" width="0" style="13" hidden="1" customWidth="1"/>
    <col min="9229" max="9471" width="9.140625" style="13"/>
    <col min="9472" max="9472" width="8.28515625" style="13" bestFit="1" customWidth="1"/>
    <col min="9473" max="9473" width="59.7109375" style="13" customWidth="1"/>
    <col min="9474" max="9474" width="0" style="13" hidden="1" customWidth="1"/>
    <col min="9475" max="9475" width="20.28515625" style="13" bestFit="1" customWidth="1"/>
    <col min="9476" max="9484" width="0" style="13" hidden="1" customWidth="1"/>
    <col min="9485" max="9727" width="9.140625" style="13"/>
    <col min="9728" max="9728" width="8.28515625" style="13" bestFit="1" customWidth="1"/>
    <col min="9729" max="9729" width="59.7109375" style="13" customWidth="1"/>
    <col min="9730" max="9730" width="0" style="13" hidden="1" customWidth="1"/>
    <col min="9731" max="9731" width="20.28515625" style="13" bestFit="1" customWidth="1"/>
    <col min="9732" max="9740" width="0" style="13" hidden="1" customWidth="1"/>
    <col min="9741" max="9983" width="9.140625" style="13"/>
    <col min="9984" max="9984" width="8.28515625" style="13" bestFit="1" customWidth="1"/>
    <col min="9985" max="9985" width="59.7109375" style="13" customWidth="1"/>
    <col min="9986" max="9986" width="0" style="13" hidden="1" customWidth="1"/>
    <col min="9987" max="9987" width="20.28515625" style="13" bestFit="1" customWidth="1"/>
    <col min="9988" max="9996" width="0" style="13" hidden="1" customWidth="1"/>
    <col min="9997" max="10239" width="9.140625" style="13"/>
    <col min="10240" max="10240" width="8.28515625" style="13" bestFit="1" customWidth="1"/>
    <col min="10241" max="10241" width="59.7109375" style="13" customWidth="1"/>
    <col min="10242" max="10242" width="0" style="13" hidden="1" customWidth="1"/>
    <col min="10243" max="10243" width="20.28515625" style="13" bestFit="1" customWidth="1"/>
    <col min="10244" max="10252" width="0" style="13" hidden="1" customWidth="1"/>
    <col min="10253" max="10495" width="9.140625" style="13"/>
    <col min="10496" max="10496" width="8.28515625" style="13" bestFit="1" customWidth="1"/>
    <col min="10497" max="10497" width="59.7109375" style="13" customWidth="1"/>
    <col min="10498" max="10498" width="0" style="13" hidden="1" customWidth="1"/>
    <col min="10499" max="10499" width="20.28515625" style="13" bestFit="1" customWidth="1"/>
    <col min="10500" max="10508" width="0" style="13" hidden="1" customWidth="1"/>
    <col min="10509" max="10751" width="9.140625" style="13"/>
    <col min="10752" max="10752" width="8.28515625" style="13" bestFit="1" customWidth="1"/>
    <col min="10753" max="10753" width="59.7109375" style="13" customWidth="1"/>
    <col min="10754" max="10754" width="0" style="13" hidden="1" customWidth="1"/>
    <col min="10755" max="10755" width="20.28515625" style="13" bestFit="1" customWidth="1"/>
    <col min="10756" max="10764" width="0" style="13" hidden="1" customWidth="1"/>
    <col min="10765" max="11007" width="9.140625" style="13"/>
    <col min="11008" max="11008" width="8.28515625" style="13" bestFit="1" customWidth="1"/>
    <col min="11009" max="11009" width="59.7109375" style="13" customWidth="1"/>
    <col min="11010" max="11010" width="0" style="13" hidden="1" customWidth="1"/>
    <col min="11011" max="11011" width="20.28515625" style="13" bestFit="1" customWidth="1"/>
    <col min="11012" max="11020" width="0" style="13" hidden="1" customWidth="1"/>
    <col min="11021" max="11263" width="9.140625" style="13"/>
    <col min="11264" max="11264" width="8.28515625" style="13" bestFit="1" customWidth="1"/>
    <col min="11265" max="11265" width="59.7109375" style="13" customWidth="1"/>
    <col min="11266" max="11266" width="0" style="13" hidden="1" customWidth="1"/>
    <col min="11267" max="11267" width="20.28515625" style="13" bestFit="1" customWidth="1"/>
    <col min="11268" max="11276" width="0" style="13" hidden="1" customWidth="1"/>
    <col min="11277" max="11519" width="9.140625" style="13"/>
    <col min="11520" max="11520" width="8.28515625" style="13" bestFit="1" customWidth="1"/>
    <col min="11521" max="11521" width="59.7109375" style="13" customWidth="1"/>
    <col min="11522" max="11522" width="0" style="13" hidden="1" customWidth="1"/>
    <col min="11523" max="11523" width="20.28515625" style="13" bestFit="1" customWidth="1"/>
    <col min="11524" max="11532" width="0" style="13" hidden="1" customWidth="1"/>
    <col min="11533" max="11775" width="9.140625" style="13"/>
    <col min="11776" max="11776" width="8.28515625" style="13" bestFit="1" customWidth="1"/>
    <col min="11777" max="11777" width="59.7109375" style="13" customWidth="1"/>
    <col min="11778" max="11778" width="0" style="13" hidden="1" customWidth="1"/>
    <col min="11779" max="11779" width="20.28515625" style="13" bestFit="1" customWidth="1"/>
    <col min="11780" max="11788" width="0" style="13" hidden="1" customWidth="1"/>
    <col min="11789" max="12031" width="9.140625" style="13"/>
    <col min="12032" max="12032" width="8.28515625" style="13" bestFit="1" customWidth="1"/>
    <col min="12033" max="12033" width="59.7109375" style="13" customWidth="1"/>
    <col min="12034" max="12034" width="0" style="13" hidden="1" customWidth="1"/>
    <col min="12035" max="12035" width="20.28515625" style="13" bestFit="1" customWidth="1"/>
    <col min="12036" max="12044" width="0" style="13" hidden="1" customWidth="1"/>
    <col min="12045" max="12287" width="9.140625" style="13"/>
    <col min="12288" max="12288" width="8.28515625" style="13" bestFit="1" customWidth="1"/>
    <col min="12289" max="12289" width="59.7109375" style="13" customWidth="1"/>
    <col min="12290" max="12290" width="0" style="13" hidden="1" customWidth="1"/>
    <col min="12291" max="12291" width="20.28515625" style="13" bestFit="1" customWidth="1"/>
    <col min="12292" max="12300" width="0" style="13" hidden="1" customWidth="1"/>
    <col min="12301" max="12543" width="9.140625" style="13"/>
    <col min="12544" max="12544" width="8.28515625" style="13" bestFit="1" customWidth="1"/>
    <col min="12545" max="12545" width="59.7109375" style="13" customWidth="1"/>
    <col min="12546" max="12546" width="0" style="13" hidden="1" customWidth="1"/>
    <col min="12547" max="12547" width="20.28515625" style="13" bestFit="1" customWidth="1"/>
    <col min="12548" max="12556" width="0" style="13" hidden="1" customWidth="1"/>
    <col min="12557" max="12799" width="9.140625" style="13"/>
    <col min="12800" max="12800" width="8.28515625" style="13" bestFit="1" customWidth="1"/>
    <col min="12801" max="12801" width="59.7109375" style="13" customWidth="1"/>
    <col min="12802" max="12802" width="0" style="13" hidden="1" customWidth="1"/>
    <col min="12803" max="12803" width="20.28515625" style="13" bestFit="1" customWidth="1"/>
    <col min="12804" max="12812" width="0" style="13" hidden="1" customWidth="1"/>
    <col min="12813" max="13055" width="9.140625" style="13"/>
    <col min="13056" max="13056" width="8.28515625" style="13" bestFit="1" customWidth="1"/>
    <col min="13057" max="13057" width="59.7109375" style="13" customWidth="1"/>
    <col min="13058" max="13058" width="0" style="13" hidden="1" customWidth="1"/>
    <col min="13059" max="13059" width="20.28515625" style="13" bestFit="1" customWidth="1"/>
    <col min="13060" max="13068" width="0" style="13" hidden="1" customWidth="1"/>
    <col min="13069" max="13311" width="9.140625" style="13"/>
    <col min="13312" max="13312" width="8.28515625" style="13" bestFit="1" customWidth="1"/>
    <col min="13313" max="13313" width="59.7109375" style="13" customWidth="1"/>
    <col min="13314" max="13314" width="0" style="13" hidden="1" customWidth="1"/>
    <col min="13315" max="13315" width="20.28515625" style="13" bestFit="1" customWidth="1"/>
    <col min="13316" max="13324" width="0" style="13" hidden="1" customWidth="1"/>
    <col min="13325" max="13567" width="9.140625" style="13"/>
    <col min="13568" max="13568" width="8.28515625" style="13" bestFit="1" customWidth="1"/>
    <col min="13569" max="13569" width="59.7109375" style="13" customWidth="1"/>
    <col min="13570" max="13570" width="0" style="13" hidden="1" customWidth="1"/>
    <col min="13571" max="13571" width="20.28515625" style="13" bestFit="1" customWidth="1"/>
    <col min="13572" max="13580" width="0" style="13" hidden="1" customWidth="1"/>
    <col min="13581" max="13823" width="9.140625" style="13"/>
    <col min="13824" max="13824" width="8.28515625" style="13" bestFit="1" customWidth="1"/>
    <col min="13825" max="13825" width="59.7109375" style="13" customWidth="1"/>
    <col min="13826" max="13826" width="0" style="13" hidden="1" customWidth="1"/>
    <col min="13827" max="13827" width="20.28515625" style="13" bestFit="1" customWidth="1"/>
    <col min="13828" max="13836" width="0" style="13" hidden="1" customWidth="1"/>
    <col min="13837" max="14079" width="9.140625" style="13"/>
    <col min="14080" max="14080" width="8.28515625" style="13" bestFit="1" customWidth="1"/>
    <col min="14081" max="14081" width="59.7109375" style="13" customWidth="1"/>
    <col min="14082" max="14082" width="0" style="13" hidden="1" customWidth="1"/>
    <col min="14083" max="14083" width="20.28515625" style="13" bestFit="1" customWidth="1"/>
    <col min="14084" max="14092" width="0" style="13" hidden="1" customWidth="1"/>
    <col min="14093" max="14335" width="9.140625" style="13"/>
    <col min="14336" max="14336" width="8.28515625" style="13" bestFit="1" customWidth="1"/>
    <col min="14337" max="14337" width="59.7109375" style="13" customWidth="1"/>
    <col min="14338" max="14338" width="0" style="13" hidden="1" customWidth="1"/>
    <col min="14339" max="14339" width="20.28515625" style="13" bestFit="1" customWidth="1"/>
    <col min="14340" max="14348" width="0" style="13" hidden="1" customWidth="1"/>
    <col min="14349" max="14591" width="9.140625" style="13"/>
    <col min="14592" max="14592" width="8.28515625" style="13" bestFit="1" customWidth="1"/>
    <col min="14593" max="14593" width="59.7109375" style="13" customWidth="1"/>
    <col min="14594" max="14594" width="0" style="13" hidden="1" customWidth="1"/>
    <col min="14595" max="14595" width="20.28515625" style="13" bestFit="1" customWidth="1"/>
    <col min="14596" max="14604" width="0" style="13" hidden="1" customWidth="1"/>
    <col min="14605" max="14847" width="9.140625" style="13"/>
    <col min="14848" max="14848" width="8.28515625" style="13" bestFit="1" customWidth="1"/>
    <col min="14849" max="14849" width="59.7109375" style="13" customWidth="1"/>
    <col min="14850" max="14850" width="0" style="13" hidden="1" customWidth="1"/>
    <col min="14851" max="14851" width="20.28515625" style="13" bestFit="1" customWidth="1"/>
    <col min="14852" max="14860" width="0" style="13" hidden="1" customWidth="1"/>
    <col min="14861" max="15103" width="9.140625" style="13"/>
    <col min="15104" max="15104" width="8.28515625" style="13" bestFit="1" customWidth="1"/>
    <col min="15105" max="15105" width="59.7109375" style="13" customWidth="1"/>
    <col min="15106" max="15106" width="0" style="13" hidden="1" customWidth="1"/>
    <col min="15107" max="15107" width="20.28515625" style="13" bestFit="1" customWidth="1"/>
    <col min="15108" max="15116" width="0" style="13" hidden="1" customWidth="1"/>
    <col min="15117" max="15359" width="9.140625" style="13"/>
    <col min="15360" max="15360" width="8.28515625" style="13" bestFit="1" customWidth="1"/>
    <col min="15361" max="15361" width="59.7109375" style="13" customWidth="1"/>
    <col min="15362" max="15362" width="0" style="13" hidden="1" customWidth="1"/>
    <col min="15363" max="15363" width="20.28515625" style="13" bestFit="1" customWidth="1"/>
    <col min="15364" max="15372" width="0" style="13" hidden="1" customWidth="1"/>
    <col min="15373" max="15615" width="9.140625" style="13"/>
    <col min="15616" max="15616" width="8.28515625" style="13" bestFit="1" customWidth="1"/>
    <col min="15617" max="15617" width="59.7109375" style="13" customWidth="1"/>
    <col min="15618" max="15618" width="0" style="13" hidden="1" customWidth="1"/>
    <col min="15619" max="15619" width="20.28515625" style="13" bestFit="1" customWidth="1"/>
    <col min="15620" max="15628" width="0" style="13" hidden="1" customWidth="1"/>
    <col min="15629" max="15871" width="9.140625" style="13"/>
    <col min="15872" max="15872" width="8.28515625" style="13" bestFit="1" customWidth="1"/>
    <col min="15873" max="15873" width="59.7109375" style="13" customWidth="1"/>
    <col min="15874" max="15874" width="0" style="13" hidden="1" customWidth="1"/>
    <col min="15875" max="15875" width="20.28515625" style="13" bestFit="1" customWidth="1"/>
    <col min="15876" max="15884" width="0" style="13" hidden="1" customWidth="1"/>
    <col min="15885" max="16127" width="9.140625" style="13"/>
    <col min="16128" max="16128" width="8.28515625" style="13" bestFit="1" customWidth="1"/>
    <col min="16129" max="16129" width="59.7109375" style="13" customWidth="1"/>
    <col min="16130" max="16130" width="0" style="13" hidden="1" customWidth="1"/>
    <col min="16131" max="16131" width="20.28515625" style="13" bestFit="1" customWidth="1"/>
    <col min="16132" max="16140" width="0" style="13" hidden="1" customWidth="1"/>
    <col min="16141" max="16384" width="9.140625" style="13"/>
  </cols>
  <sheetData>
    <row r="2" spans="1:19" ht="22.5" x14ac:dyDescent="0.4">
      <c r="L2" s="119" t="s">
        <v>0</v>
      </c>
    </row>
    <row r="3" spans="1:19" ht="23.25" thickBot="1" x14ac:dyDescent="0.45">
      <c r="A3" s="26" t="str">
        <f>Basisoplysninger!C11 &amp; " LOKALFORENING " &amp; " - CVR: " &amp; Basisoplysninger!C12</f>
        <v xml:space="preserve"> LOKALFORENING  - CVR: </v>
      </c>
      <c r="L3" s="120" t="s">
        <v>1</v>
      </c>
    </row>
    <row r="4" spans="1:19" ht="23.25" thickBot="1" x14ac:dyDescent="0.45">
      <c r="A4" s="27" t="s">
        <v>222</v>
      </c>
      <c r="B4" s="22"/>
      <c r="C4" s="22"/>
      <c r="D4" s="22"/>
      <c r="E4" s="22"/>
      <c r="F4" s="22"/>
      <c r="G4" s="179" t="s">
        <v>268</v>
      </c>
      <c r="H4" s="180"/>
      <c r="I4" s="180"/>
      <c r="J4" s="180"/>
      <c r="K4" s="181"/>
    </row>
    <row r="5" spans="1:19" ht="45" x14ac:dyDescent="0.4">
      <c r="A5" s="21"/>
      <c r="B5" s="21"/>
      <c r="C5" s="21"/>
      <c r="D5" s="21"/>
      <c r="E5" s="90" t="s">
        <v>219</v>
      </c>
      <c r="F5" s="32"/>
      <c r="G5" s="108" t="s">
        <v>220</v>
      </c>
      <c r="H5" s="21"/>
      <c r="I5" s="108" t="s">
        <v>245</v>
      </c>
      <c r="J5" s="21"/>
      <c r="K5" s="108" t="s">
        <v>244</v>
      </c>
    </row>
    <row r="6" spans="1:19" ht="36" customHeight="1" thickBot="1" x14ac:dyDescent="0.45">
      <c r="A6" s="21"/>
      <c r="B6" s="21"/>
      <c r="C6" s="21"/>
      <c r="D6" s="21"/>
      <c r="E6" s="88">
        <f>+Budget!C8</f>
        <v>0</v>
      </c>
      <c r="F6" s="32"/>
      <c r="G6" s="89">
        <f>+E6-1</f>
        <v>-1</v>
      </c>
      <c r="H6" s="21"/>
      <c r="I6" s="89">
        <f>+G6</f>
        <v>-1</v>
      </c>
      <c r="J6" s="21"/>
      <c r="K6" s="89">
        <f>+I6-1</f>
        <v>-2</v>
      </c>
      <c r="L6" s="120" t="s">
        <v>8</v>
      </c>
    </row>
    <row r="7" spans="1:19" s="25" customFormat="1" ht="21" x14ac:dyDescent="0.4">
      <c r="A7" s="34">
        <v>1001</v>
      </c>
      <c r="B7" s="34" t="s">
        <v>115</v>
      </c>
      <c r="C7" s="34"/>
      <c r="D7" s="34"/>
      <c r="E7" s="35"/>
      <c r="F7" s="35"/>
      <c r="G7" s="35"/>
      <c r="H7" s="35"/>
      <c r="I7" s="35"/>
      <c r="J7" s="35"/>
      <c r="K7" s="35"/>
      <c r="L7" s="120" t="s">
        <v>116</v>
      </c>
      <c r="M7" s="121"/>
      <c r="N7" s="121"/>
      <c r="O7" s="121"/>
      <c r="Q7" s="36"/>
      <c r="R7" s="36"/>
      <c r="S7" s="36"/>
    </row>
    <row r="8" spans="1:19" s="25" customFormat="1" ht="21" x14ac:dyDescent="0.4">
      <c r="A8" s="40">
        <v>1030</v>
      </c>
      <c r="B8" s="40" t="s">
        <v>31</v>
      </c>
      <c r="C8" s="40"/>
      <c r="D8" s="40"/>
      <c r="E8" s="84"/>
      <c r="F8" s="4"/>
      <c r="G8" s="84"/>
      <c r="H8" s="84"/>
      <c r="I8" s="84"/>
      <c r="J8" s="84"/>
      <c r="K8" s="84"/>
      <c r="L8" s="120" t="s">
        <v>285</v>
      </c>
      <c r="M8" s="122"/>
      <c r="N8" s="122"/>
      <c r="O8" s="122"/>
      <c r="Q8" s="3"/>
      <c r="R8" s="3"/>
      <c r="S8" s="3"/>
    </row>
    <row r="9" spans="1:19" s="25" customFormat="1" ht="21" x14ac:dyDescent="0.4">
      <c r="A9" s="19">
        <v>1031</v>
      </c>
      <c r="B9" s="19" t="s">
        <v>32</v>
      </c>
      <c r="C9" s="19"/>
      <c r="D9" s="19"/>
      <c r="E9" s="85"/>
      <c r="F9" s="113"/>
      <c r="G9" s="76"/>
      <c r="H9" s="114"/>
      <c r="I9" s="76"/>
      <c r="J9" s="114"/>
      <c r="K9" s="76"/>
      <c r="L9" s="120"/>
      <c r="M9" s="120"/>
      <c r="N9" s="120"/>
      <c r="O9" s="120"/>
      <c r="P9" s="38"/>
      <c r="Q9" s="39"/>
      <c r="R9" s="37"/>
      <c r="S9" s="37"/>
    </row>
    <row r="10" spans="1:19" s="25" customFormat="1" ht="21" x14ac:dyDescent="0.4">
      <c r="A10" s="19">
        <v>1032</v>
      </c>
      <c r="B10" s="19" t="s">
        <v>33</v>
      </c>
      <c r="C10" s="19"/>
      <c r="D10" s="19"/>
      <c r="E10" s="85"/>
      <c r="F10" s="113"/>
      <c r="G10" s="76"/>
      <c r="H10" s="114"/>
      <c r="I10" s="76"/>
      <c r="J10" s="114"/>
      <c r="K10" s="76"/>
      <c r="L10" s="120" t="s">
        <v>117</v>
      </c>
      <c r="M10" s="120"/>
      <c r="N10" s="120"/>
      <c r="O10" s="120"/>
      <c r="P10" s="38"/>
      <c r="Q10" s="39"/>
      <c r="R10" s="37"/>
      <c r="S10" s="37"/>
    </row>
    <row r="11" spans="1:19" s="25" customFormat="1" ht="21" x14ac:dyDescent="0.4">
      <c r="A11" s="19">
        <v>1033</v>
      </c>
      <c r="B11" s="19" t="s">
        <v>34</v>
      </c>
      <c r="C11" s="19"/>
      <c r="D11" s="19"/>
      <c r="E11" s="85"/>
      <c r="F11" s="113"/>
      <c r="G11" s="76"/>
      <c r="H11" s="114"/>
      <c r="I11" s="76"/>
      <c r="J11" s="114"/>
      <c r="K11" s="76"/>
      <c r="L11" s="123" t="s">
        <v>118</v>
      </c>
      <c r="M11" s="120"/>
      <c r="N11" s="120"/>
      <c r="O11" s="120"/>
      <c r="P11" s="38"/>
      <c r="Q11" s="39"/>
      <c r="R11" s="37"/>
      <c r="S11" s="37"/>
    </row>
    <row r="12" spans="1:19" s="25" customFormat="1" ht="21" x14ac:dyDescent="0.4">
      <c r="A12" s="19">
        <v>1035</v>
      </c>
      <c r="B12" s="19" t="s">
        <v>35</v>
      </c>
      <c r="C12" s="19"/>
      <c r="D12" s="19"/>
      <c r="E12" s="85"/>
      <c r="F12" s="113"/>
      <c r="G12" s="76"/>
      <c r="H12" s="114"/>
      <c r="I12" s="76"/>
      <c r="J12" s="114"/>
      <c r="K12" s="76"/>
      <c r="L12" s="123" t="s">
        <v>119</v>
      </c>
      <c r="M12" s="120"/>
      <c r="N12" s="120"/>
      <c r="O12" s="120"/>
      <c r="P12" s="38"/>
      <c r="Q12" s="39"/>
      <c r="R12" s="37"/>
      <c r="S12" s="37"/>
    </row>
    <row r="13" spans="1:19" s="25" customFormat="1" ht="21" x14ac:dyDescent="0.4">
      <c r="A13" s="40">
        <v>1039</v>
      </c>
      <c r="B13" s="40" t="s">
        <v>36</v>
      </c>
      <c r="C13" s="40"/>
      <c r="D13" s="40"/>
      <c r="E13" s="4">
        <f>SUM(E9:E12)</f>
        <v>0</v>
      </c>
      <c r="F13" s="4"/>
      <c r="G13" s="4">
        <f>SUM(G9:G12)</f>
        <v>0</v>
      </c>
      <c r="H13" s="40"/>
      <c r="I13" s="4">
        <f>SUM(I9:I12)</f>
        <v>0</v>
      </c>
      <c r="J13" s="4"/>
      <c r="K13" s="4">
        <f>SUM(K9:K12)</f>
        <v>0</v>
      </c>
      <c r="L13" s="123"/>
      <c r="M13" s="120"/>
      <c r="N13" s="120"/>
      <c r="O13" s="120"/>
      <c r="P13" s="38"/>
      <c r="Q13" s="41"/>
      <c r="R13" s="3"/>
      <c r="S13" s="3"/>
    </row>
    <row r="14" spans="1:19" s="25" customFormat="1" ht="21" x14ac:dyDescent="0.4">
      <c r="A14" s="40">
        <v>1040</v>
      </c>
      <c r="B14" s="40" t="s">
        <v>10</v>
      </c>
      <c r="C14" s="40"/>
      <c r="D14" s="40"/>
      <c r="E14" s="4"/>
      <c r="F14" s="4"/>
      <c r="G14" s="4"/>
      <c r="H14" s="40"/>
      <c r="I14" s="4"/>
      <c r="J14" s="40"/>
      <c r="K14" s="4"/>
      <c r="L14" s="123"/>
      <c r="M14" s="120"/>
      <c r="N14" s="120"/>
      <c r="O14" s="120"/>
      <c r="P14" s="38"/>
      <c r="Q14" s="41"/>
      <c r="R14" s="3"/>
      <c r="S14" s="3"/>
    </row>
    <row r="15" spans="1:19" s="25" customFormat="1" ht="21" x14ac:dyDescent="0.4">
      <c r="A15" s="42">
        <v>1042</v>
      </c>
      <c r="B15" s="42" t="s">
        <v>10</v>
      </c>
      <c r="C15" s="40"/>
      <c r="D15" s="40"/>
      <c r="E15" s="85"/>
      <c r="F15" s="113"/>
      <c r="G15" s="76"/>
      <c r="H15" s="115"/>
      <c r="I15" s="76"/>
      <c r="J15" s="115"/>
      <c r="K15" s="76"/>
      <c r="L15" s="120"/>
      <c r="M15" s="120"/>
      <c r="N15" s="120"/>
      <c r="O15" s="120"/>
      <c r="P15" s="38"/>
      <c r="Q15" s="41"/>
      <c r="R15" s="3"/>
      <c r="S15" s="3"/>
    </row>
    <row r="16" spans="1:19" s="25" customFormat="1" ht="21" x14ac:dyDescent="0.4">
      <c r="A16" s="40">
        <v>1043</v>
      </c>
      <c r="B16" s="40" t="s">
        <v>120</v>
      </c>
      <c r="C16" s="40"/>
      <c r="D16" s="40"/>
      <c r="E16" s="78">
        <f>E15</f>
        <v>0</v>
      </c>
      <c r="F16" s="78"/>
      <c r="G16" s="78">
        <f>G15</f>
        <v>0</v>
      </c>
      <c r="H16" s="77"/>
      <c r="I16" s="78">
        <f>I15</f>
        <v>0</v>
      </c>
      <c r="J16" s="78"/>
      <c r="K16" s="78">
        <f>K15</f>
        <v>0</v>
      </c>
      <c r="L16" s="122"/>
      <c r="M16" s="121"/>
      <c r="N16" s="121"/>
      <c r="O16" s="121"/>
      <c r="Q16" s="3"/>
      <c r="R16" s="3"/>
      <c r="S16" s="3"/>
    </row>
    <row r="17" spans="1:19" s="25" customFormat="1" ht="21" x14ac:dyDescent="0.4">
      <c r="A17" s="21">
        <v>1050</v>
      </c>
      <c r="B17" s="21" t="s">
        <v>121</v>
      </c>
      <c r="C17" s="21"/>
      <c r="D17" s="21"/>
      <c r="E17" s="79"/>
      <c r="F17" s="79"/>
      <c r="G17" s="79"/>
      <c r="H17" s="80"/>
      <c r="I17" s="79"/>
      <c r="J17" s="80"/>
      <c r="K17" s="79"/>
      <c r="L17" s="122"/>
      <c r="M17" s="121"/>
      <c r="N17" s="121"/>
      <c r="O17" s="121"/>
      <c r="Q17" s="10"/>
      <c r="R17" s="10"/>
      <c r="S17" s="10"/>
    </row>
    <row r="18" spans="1:19" s="25" customFormat="1" ht="21" x14ac:dyDescent="0.4">
      <c r="A18" s="19">
        <v>1051</v>
      </c>
      <c r="B18" s="19" t="s">
        <v>55</v>
      </c>
      <c r="C18" s="19"/>
      <c r="D18" s="19"/>
      <c r="E18" s="85"/>
      <c r="F18" s="113"/>
      <c r="G18" s="76"/>
      <c r="H18" s="114"/>
      <c r="I18" s="76"/>
      <c r="J18" s="114"/>
      <c r="K18" s="76"/>
      <c r="L18" s="121"/>
      <c r="M18" s="121"/>
      <c r="N18" s="121"/>
      <c r="O18" s="121"/>
      <c r="Q18" s="37"/>
      <c r="R18" s="37"/>
      <c r="S18" s="37"/>
    </row>
    <row r="19" spans="1:19" s="25" customFormat="1" ht="21" x14ac:dyDescent="0.4">
      <c r="A19" s="19">
        <v>1052</v>
      </c>
      <c r="B19" s="19" t="s">
        <v>56</v>
      </c>
      <c r="C19" s="19"/>
      <c r="D19" s="19"/>
      <c r="E19" s="85"/>
      <c r="F19" s="113"/>
      <c r="G19" s="76"/>
      <c r="H19" s="114"/>
      <c r="I19" s="76"/>
      <c r="J19" s="114"/>
      <c r="K19" s="76"/>
      <c r="L19" s="121"/>
      <c r="M19" s="121"/>
      <c r="N19" s="121"/>
      <c r="O19" s="121"/>
      <c r="Q19" s="37"/>
      <c r="R19" s="37"/>
      <c r="S19" s="37"/>
    </row>
    <row r="20" spans="1:19" s="25" customFormat="1" ht="21" x14ac:dyDescent="0.4">
      <c r="A20" s="19">
        <v>1053</v>
      </c>
      <c r="B20" s="19" t="s">
        <v>57</v>
      </c>
      <c r="C20" s="19"/>
      <c r="D20" s="19"/>
      <c r="E20" s="85"/>
      <c r="F20" s="113"/>
      <c r="G20" s="76"/>
      <c r="H20" s="114"/>
      <c r="I20" s="76"/>
      <c r="J20" s="114"/>
      <c r="K20" s="76"/>
      <c r="L20" s="121"/>
      <c r="M20" s="121"/>
      <c r="N20" s="121"/>
      <c r="O20" s="121"/>
      <c r="Q20" s="37"/>
      <c r="R20" s="37"/>
      <c r="S20" s="37"/>
    </row>
    <row r="21" spans="1:19" s="25" customFormat="1" ht="21" x14ac:dyDescent="0.4">
      <c r="A21" s="19">
        <v>1054</v>
      </c>
      <c r="B21" s="19" t="s">
        <v>58</v>
      </c>
      <c r="C21" s="19"/>
      <c r="D21" s="19"/>
      <c r="E21" s="85"/>
      <c r="F21" s="113"/>
      <c r="G21" s="76"/>
      <c r="H21" s="114"/>
      <c r="I21" s="76"/>
      <c r="J21" s="114"/>
      <c r="K21" s="76"/>
      <c r="L21" s="121"/>
      <c r="M21" s="121"/>
      <c r="N21" s="121"/>
      <c r="O21" s="121"/>
      <c r="Q21" s="37"/>
      <c r="R21" s="37"/>
      <c r="S21" s="37"/>
    </row>
    <row r="22" spans="1:19" s="25" customFormat="1" ht="21" x14ac:dyDescent="0.4">
      <c r="A22" s="19">
        <v>1055</v>
      </c>
      <c r="B22" s="19" t="s">
        <v>191</v>
      </c>
      <c r="C22" s="19"/>
      <c r="D22" s="19"/>
      <c r="E22" s="85"/>
      <c r="F22" s="113"/>
      <c r="G22" s="76"/>
      <c r="H22" s="114"/>
      <c r="I22" s="76"/>
      <c r="J22" s="114"/>
      <c r="K22" s="76"/>
      <c r="L22" s="120" t="s">
        <v>286</v>
      </c>
      <c r="M22" s="121"/>
      <c r="N22" s="121"/>
      <c r="O22" s="121"/>
      <c r="Q22" s="37"/>
      <c r="R22" s="37"/>
      <c r="S22" s="37"/>
    </row>
    <row r="23" spans="1:19" s="25" customFormat="1" ht="21" x14ac:dyDescent="0.4">
      <c r="A23" s="19">
        <v>1056</v>
      </c>
      <c r="B23" s="19" t="s">
        <v>122</v>
      </c>
      <c r="C23" s="19"/>
      <c r="D23" s="19"/>
      <c r="E23" s="85"/>
      <c r="F23" s="113"/>
      <c r="G23" s="76"/>
      <c r="H23" s="114"/>
      <c r="I23" s="76"/>
      <c r="J23" s="114"/>
      <c r="K23" s="76"/>
      <c r="L23" s="122"/>
      <c r="M23" s="121"/>
      <c r="N23" s="121"/>
      <c r="O23" s="121"/>
      <c r="Q23" s="37"/>
      <c r="R23" s="37"/>
      <c r="S23" s="37"/>
    </row>
    <row r="24" spans="1:19" s="25" customFormat="1" ht="21" x14ac:dyDescent="0.4">
      <c r="A24" s="19">
        <v>1057</v>
      </c>
      <c r="B24" s="19" t="s">
        <v>201</v>
      </c>
      <c r="C24" s="19"/>
      <c r="D24" s="19"/>
      <c r="E24" s="85"/>
      <c r="F24" s="113"/>
      <c r="G24" s="76"/>
      <c r="H24" s="114"/>
      <c r="I24" s="76"/>
      <c r="J24" s="114"/>
      <c r="K24" s="76"/>
      <c r="L24" s="120" t="s">
        <v>287</v>
      </c>
      <c r="M24" s="121"/>
      <c r="N24" s="121"/>
      <c r="O24" s="121"/>
      <c r="Q24" s="37"/>
      <c r="R24" s="37"/>
      <c r="S24" s="37"/>
    </row>
    <row r="25" spans="1:19" s="25" customFormat="1" ht="21" x14ac:dyDescent="0.4">
      <c r="A25" s="19">
        <v>1058</v>
      </c>
      <c r="B25" s="19" t="s">
        <v>202</v>
      </c>
      <c r="C25" s="19"/>
      <c r="D25" s="19"/>
      <c r="E25" s="85"/>
      <c r="F25" s="113"/>
      <c r="G25" s="76"/>
      <c r="H25" s="114"/>
      <c r="I25" s="76"/>
      <c r="J25" s="114"/>
      <c r="K25" s="76"/>
      <c r="L25" s="120" t="s">
        <v>288</v>
      </c>
      <c r="M25" s="122"/>
      <c r="N25" s="122"/>
      <c r="O25" s="122"/>
      <c r="P25" s="15"/>
      <c r="Q25" s="37"/>
      <c r="R25" s="37"/>
      <c r="S25" s="37"/>
    </row>
    <row r="26" spans="1:19" s="25" customFormat="1" ht="21" x14ac:dyDescent="0.4">
      <c r="A26" s="40">
        <v>1059</v>
      </c>
      <c r="B26" s="40" t="s">
        <v>60</v>
      </c>
      <c r="C26" s="40"/>
      <c r="D26" s="40"/>
      <c r="E26" s="78">
        <f>SUM(E18:E25)</f>
        <v>0</v>
      </c>
      <c r="F26" s="78"/>
      <c r="G26" s="78">
        <f>SUM(G18:G25)</f>
        <v>0</v>
      </c>
      <c r="H26" s="77"/>
      <c r="I26" s="78">
        <f>SUM(I18:I25)</f>
        <v>0</v>
      </c>
      <c r="J26" s="78"/>
      <c r="K26" s="78">
        <f>SUM(K18:K25)</f>
        <v>0</v>
      </c>
      <c r="L26" s="121"/>
      <c r="M26" s="121"/>
      <c r="N26" s="121"/>
      <c r="O26" s="121"/>
      <c r="Q26" s="3"/>
      <c r="R26" s="3"/>
      <c r="S26" s="3"/>
    </row>
    <row r="27" spans="1:19" s="25" customFormat="1" ht="21" x14ac:dyDescent="0.4">
      <c r="A27" s="40">
        <v>1060</v>
      </c>
      <c r="B27" s="40" t="s">
        <v>12</v>
      </c>
      <c r="C27" s="40"/>
      <c r="D27" s="40"/>
      <c r="E27" s="78"/>
      <c r="F27" s="78"/>
      <c r="G27" s="78"/>
      <c r="H27" s="77"/>
      <c r="I27" s="78"/>
      <c r="J27" s="77"/>
      <c r="K27" s="78"/>
      <c r="L27" s="121"/>
      <c r="M27" s="121"/>
      <c r="N27" s="121"/>
      <c r="O27" s="121"/>
      <c r="Q27" s="3"/>
      <c r="R27" s="3"/>
      <c r="S27" s="3"/>
    </row>
    <row r="28" spans="1:19" s="25" customFormat="1" ht="21" x14ac:dyDescent="0.4">
      <c r="A28" s="19">
        <v>1061</v>
      </c>
      <c r="B28" s="19" t="s">
        <v>123</v>
      </c>
      <c r="C28" s="19"/>
      <c r="D28" s="19"/>
      <c r="E28" s="85"/>
      <c r="F28" s="113"/>
      <c r="G28" s="76"/>
      <c r="H28" s="114"/>
      <c r="I28" s="76"/>
      <c r="J28" s="114"/>
      <c r="K28" s="76"/>
      <c r="L28" s="121"/>
      <c r="M28" s="121"/>
      <c r="N28" s="121"/>
      <c r="O28" s="121"/>
      <c r="Q28" s="37"/>
      <c r="R28" s="37"/>
      <c r="S28" s="37"/>
    </row>
    <row r="29" spans="1:19" s="25" customFormat="1" ht="21" x14ac:dyDescent="0.4">
      <c r="A29" s="19">
        <v>1062</v>
      </c>
      <c r="B29" s="19" t="s">
        <v>124</v>
      </c>
      <c r="C29" s="19"/>
      <c r="D29" s="19"/>
      <c r="E29" s="85"/>
      <c r="F29" s="113"/>
      <c r="G29" s="76"/>
      <c r="H29" s="114"/>
      <c r="I29" s="76"/>
      <c r="J29" s="114"/>
      <c r="K29" s="76"/>
      <c r="L29" s="121"/>
      <c r="M29" s="121"/>
      <c r="N29" s="121"/>
      <c r="O29" s="121"/>
      <c r="Q29" s="37"/>
      <c r="R29" s="37"/>
      <c r="S29" s="37"/>
    </row>
    <row r="30" spans="1:19" s="25" customFormat="1" ht="21" x14ac:dyDescent="0.4">
      <c r="A30" s="19">
        <v>1063</v>
      </c>
      <c r="B30" s="19" t="s">
        <v>206</v>
      </c>
      <c r="C30" s="19"/>
      <c r="D30" s="19"/>
      <c r="E30" s="85"/>
      <c r="F30" s="113"/>
      <c r="G30" s="76"/>
      <c r="H30" s="114"/>
      <c r="I30" s="76"/>
      <c r="J30" s="114"/>
      <c r="K30" s="76"/>
      <c r="L30" s="121"/>
      <c r="M30" s="121"/>
      <c r="N30" s="121"/>
      <c r="O30" s="121"/>
      <c r="Q30" s="37"/>
      <c r="R30" s="37"/>
      <c r="S30" s="37"/>
    </row>
    <row r="31" spans="1:19" s="25" customFormat="1" ht="21" x14ac:dyDescent="0.4">
      <c r="A31" s="40">
        <v>1069</v>
      </c>
      <c r="B31" s="40" t="s">
        <v>125</v>
      </c>
      <c r="C31" s="40"/>
      <c r="D31" s="40"/>
      <c r="E31" s="78">
        <f>SUM(E28:E30)</f>
        <v>0</v>
      </c>
      <c r="F31" s="78"/>
      <c r="G31" s="78">
        <f>SUM(G28:G30)</f>
        <v>0</v>
      </c>
      <c r="H31" s="77"/>
      <c r="I31" s="78">
        <f>SUM(I28:I30)</f>
        <v>0</v>
      </c>
      <c r="J31" s="78"/>
      <c r="K31" s="78">
        <f>SUM(K28:K30)</f>
        <v>0</v>
      </c>
      <c r="L31" s="121"/>
      <c r="M31" s="121"/>
      <c r="N31" s="121"/>
      <c r="O31" s="121"/>
      <c r="Q31" s="3"/>
      <c r="R31" s="3"/>
      <c r="S31" s="3"/>
    </row>
    <row r="32" spans="1:19" s="25" customFormat="1" ht="21" x14ac:dyDescent="0.4">
      <c r="A32" s="21">
        <v>1080</v>
      </c>
      <c r="B32" s="21" t="s">
        <v>126</v>
      </c>
      <c r="C32" s="21"/>
      <c r="D32" s="21"/>
      <c r="E32" s="79"/>
      <c r="F32" s="79"/>
      <c r="G32" s="79"/>
      <c r="H32" s="80"/>
      <c r="I32" s="79"/>
      <c r="J32" s="80"/>
      <c r="K32" s="79"/>
      <c r="L32" s="121"/>
      <c r="M32" s="121"/>
      <c r="N32" s="121"/>
      <c r="O32" s="121"/>
      <c r="Q32" s="10"/>
      <c r="R32" s="10"/>
      <c r="S32" s="10"/>
    </row>
    <row r="33" spans="1:19" s="25" customFormat="1" ht="21" x14ac:dyDescent="0.4">
      <c r="A33" s="19">
        <v>1081</v>
      </c>
      <c r="B33" s="19" t="s">
        <v>127</v>
      </c>
      <c r="C33" s="19"/>
      <c r="D33" s="19"/>
      <c r="E33" s="85"/>
      <c r="F33" s="113"/>
      <c r="G33" s="76"/>
      <c r="H33" s="114"/>
      <c r="I33" s="76"/>
      <c r="J33" s="114"/>
      <c r="K33" s="76"/>
      <c r="L33" s="121"/>
      <c r="M33" s="121"/>
      <c r="N33" s="121"/>
      <c r="O33" s="121"/>
      <c r="Q33" s="37"/>
      <c r="R33" s="37"/>
      <c r="S33" s="37"/>
    </row>
    <row r="34" spans="1:19" s="25" customFormat="1" ht="21" x14ac:dyDescent="0.4">
      <c r="A34" s="40">
        <v>1089</v>
      </c>
      <c r="B34" s="40" t="s">
        <v>128</v>
      </c>
      <c r="C34" s="40"/>
      <c r="D34" s="40"/>
      <c r="E34" s="78">
        <f>SUM(E33)</f>
        <v>0</v>
      </c>
      <c r="F34" s="78"/>
      <c r="G34" s="78">
        <f>SUM(G33)</f>
        <v>0</v>
      </c>
      <c r="H34" s="77"/>
      <c r="I34" s="78">
        <f>SUM(I33)</f>
        <v>0</v>
      </c>
      <c r="J34" s="78"/>
      <c r="K34" s="78">
        <f>SUM(K33)</f>
        <v>0</v>
      </c>
      <c r="L34" s="121"/>
      <c r="M34" s="121"/>
      <c r="N34" s="121"/>
      <c r="O34" s="121"/>
      <c r="Q34" s="3"/>
      <c r="R34" s="3"/>
      <c r="S34" s="3"/>
    </row>
    <row r="35" spans="1:19" s="25" customFormat="1" ht="21" x14ac:dyDescent="0.4">
      <c r="A35" s="40">
        <v>1099</v>
      </c>
      <c r="B35" s="40" t="s">
        <v>129</v>
      </c>
      <c r="C35" s="40"/>
      <c r="D35" s="40"/>
      <c r="E35" s="81">
        <f>E13+E26+E31+E34+E16</f>
        <v>0</v>
      </c>
      <c r="F35" s="81"/>
      <c r="G35" s="81">
        <f>G13+G26+G31+G34+G16</f>
        <v>0</v>
      </c>
      <c r="H35" s="77"/>
      <c r="I35" s="81">
        <f>I13+I26+I31+I34+I16</f>
        <v>0</v>
      </c>
      <c r="J35" s="81"/>
      <c r="K35" s="81">
        <f>K13+K26+K31+K34+K16</f>
        <v>0</v>
      </c>
      <c r="L35" s="124"/>
      <c r="M35" s="121"/>
      <c r="N35" s="121"/>
      <c r="O35" s="121"/>
      <c r="Q35" s="7"/>
      <c r="R35" s="7"/>
      <c r="S35" s="7"/>
    </row>
    <row r="36" spans="1:19" s="25" customFormat="1" ht="21" x14ac:dyDescent="0.4">
      <c r="A36" s="34">
        <v>1199</v>
      </c>
      <c r="B36" s="34" t="s">
        <v>130</v>
      </c>
      <c r="C36" s="34"/>
      <c r="D36" s="34"/>
      <c r="E36" s="5"/>
      <c r="F36" s="5"/>
      <c r="G36" s="5"/>
      <c r="H36" s="34"/>
      <c r="I36" s="5"/>
      <c r="J36" s="34"/>
      <c r="K36" s="5"/>
      <c r="L36" s="124"/>
      <c r="M36" s="121"/>
      <c r="N36" s="121"/>
      <c r="O36" s="121"/>
      <c r="Q36" s="7"/>
      <c r="R36" s="7"/>
      <c r="S36" s="7"/>
    </row>
    <row r="37" spans="1:19" s="25" customFormat="1" ht="21" x14ac:dyDescent="0.4">
      <c r="A37" s="21">
        <v>1200</v>
      </c>
      <c r="B37" s="4" t="s">
        <v>182</v>
      </c>
      <c r="C37" s="4"/>
      <c r="D37" s="4"/>
      <c r="E37" s="79"/>
      <c r="F37" s="79"/>
      <c r="G37" s="79"/>
      <c r="H37" s="78"/>
      <c r="I37" s="79"/>
      <c r="J37" s="78"/>
      <c r="K37" s="79"/>
      <c r="L37" s="121"/>
      <c r="M37" s="121"/>
      <c r="N37" s="121"/>
      <c r="O37" s="121"/>
      <c r="Q37" s="10"/>
      <c r="R37" s="10"/>
      <c r="S37" s="10"/>
    </row>
    <row r="38" spans="1:19" s="25" customFormat="1" ht="21" x14ac:dyDescent="0.4">
      <c r="A38" s="19">
        <v>1201</v>
      </c>
      <c r="B38" s="19" t="s">
        <v>37</v>
      </c>
      <c r="C38" s="19"/>
      <c r="D38" s="19"/>
      <c r="E38" s="85"/>
      <c r="F38" s="113"/>
      <c r="G38" s="76"/>
      <c r="H38" s="114"/>
      <c r="I38" s="76"/>
      <c r="J38" s="114"/>
      <c r="K38" s="76"/>
      <c r="L38" s="121"/>
      <c r="M38" s="125"/>
      <c r="N38" s="121"/>
      <c r="O38" s="121"/>
      <c r="Q38" s="10"/>
      <c r="R38" s="10"/>
      <c r="S38" s="10"/>
    </row>
    <row r="39" spans="1:19" s="25" customFormat="1" ht="21" x14ac:dyDescent="0.4">
      <c r="A39" s="19">
        <v>1202</v>
      </c>
      <c r="B39" s="19" t="s">
        <v>38</v>
      </c>
      <c r="C39" s="19"/>
      <c r="D39" s="19"/>
      <c r="E39" s="85"/>
      <c r="F39" s="113"/>
      <c r="G39" s="76"/>
      <c r="H39" s="114"/>
      <c r="I39" s="76"/>
      <c r="J39" s="114"/>
      <c r="K39" s="76"/>
      <c r="L39" s="121"/>
      <c r="M39" s="125"/>
      <c r="N39" s="121"/>
      <c r="O39" s="121"/>
      <c r="Q39" s="10"/>
      <c r="R39" s="10"/>
      <c r="S39" s="10"/>
    </row>
    <row r="40" spans="1:19" s="25" customFormat="1" ht="21" x14ac:dyDescent="0.4">
      <c r="A40" s="19">
        <v>1203</v>
      </c>
      <c r="B40" s="19" t="s">
        <v>39</v>
      </c>
      <c r="C40" s="19"/>
      <c r="D40" s="19"/>
      <c r="E40" s="85"/>
      <c r="F40" s="113"/>
      <c r="G40" s="76"/>
      <c r="H40" s="114"/>
      <c r="I40" s="76"/>
      <c r="J40" s="114"/>
      <c r="K40" s="76"/>
      <c r="L40" s="121"/>
      <c r="M40" s="126"/>
      <c r="N40" s="121"/>
      <c r="O40" s="121"/>
      <c r="Q40" s="37"/>
      <c r="R40" s="37"/>
      <c r="S40" s="37"/>
    </row>
    <row r="41" spans="1:19" s="25" customFormat="1" ht="21" x14ac:dyDescent="0.4">
      <c r="A41" s="19">
        <v>1204</v>
      </c>
      <c r="B41" s="19" t="s">
        <v>131</v>
      </c>
      <c r="C41" s="19"/>
      <c r="D41" s="19"/>
      <c r="E41" s="85"/>
      <c r="F41" s="113"/>
      <c r="G41" s="76"/>
      <c r="H41" s="114"/>
      <c r="I41" s="76"/>
      <c r="J41" s="114"/>
      <c r="K41" s="76"/>
      <c r="L41" s="121"/>
      <c r="M41" s="126"/>
      <c r="N41" s="121"/>
      <c r="O41" s="121"/>
      <c r="Q41" s="37"/>
      <c r="R41" s="37"/>
      <c r="S41" s="37"/>
    </row>
    <row r="42" spans="1:19" s="25" customFormat="1" ht="21" x14ac:dyDescent="0.4">
      <c r="A42" s="19">
        <v>1205</v>
      </c>
      <c r="B42" s="19" t="s">
        <v>41</v>
      </c>
      <c r="C42" s="19"/>
      <c r="D42" s="19"/>
      <c r="E42" s="85"/>
      <c r="F42" s="113"/>
      <c r="G42" s="76"/>
      <c r="H42" s="114"/>
      <c r="I42" s="76"/>
      <c r="J42" s="114"/>
      <c r="K42" s="76"/>
      <c r="L42" s="121"/>
      <c r="M42" s="126"/>
      <c r="N42" s="121"/>
      <c r="O42" s="121"/>
      <c r="Q42" s="37"/>
      <c r="R42" s="37"/>
      <c r="S42" s="37"/>
    </row>
    <row r="43" spans="1:19" s="25" customFormat="1" ht="21" x14ac:dyDescent="0.4">
      <c r="A43" s="19">
        <v>1206</v>
      </c>
      <c r="B43" s="19" t="s">
        <v>42</v>
      </c>
      <c r="C43" s="19"/>
      <c r="D43" s="19"/>
      <c r="E43" s="85"/>
      <c r="F43" s="113"/>
      <c r="G43" s="76"/>
      <c r="H43" s="114"/>
      <c r="I43" s="76"/>
      <c r="J43" s="114"/>
      <c r="K43" s="76"/>
      <c r="L43" s="121"/>
      <c r="M43" s="126"/>
      <c r="N43" s="121"/>
      <c r="O43" s="121"/>
      <c r="Q43" s="37"/>
      <c r="R43" s="37"/>
      <c r="S43" s="37"/>
    </row>
    <row r="44" spans="1:19" s="25" customFormat="1" ht="21" x14ac:dyDescent="0.4">
      <c r="A44" s="19">
        <v>1207</v>
      </c>
      <c r="B44" s="19" t="s">
        <v>43</v>
      </c>
      <c r="C44" s="19"/>
      <c r="D44" s="19"/>
      <c r="E44" s="85"/>
      <c r="F44" s="113"/>
      <c r="G44" s="76"/>
      <c r="H44" s="114"/>
      <c r="I44" s="76"/>
      <c r="J44" s="114"/>
      <c r="K44" s="76"/>
      <c r="L44" s="121"/>
      <c r="M44" s="126"/>
      <c r="N44" s="121"/>
      <c r="O44" s="121"/>
      <c r="Q44" s="37"/>
      <c r="R44" s="37"/>
      <c r="S44" s="37"/>
    </row>
    <row r="45" spans="1:19" s="25" customFormat="1" ht="21" x14ac:dyDescent="0.4">
      <c r="A45" s="19">
        <v>1208</v>
      </c>
      <c r="B45" s="19" t="s">
        <v>132</v>
      </c>
      <c r="C45" s="19"/>
      <c r="D45" s="19"/>
      <c r="E45" s="85"/>
      <c r="F45" s="113"/>
      <c r="G45" s="76"/>
      <c r="H45" s="114"/>
      <c r="I45" s="76"/>
      <c r="J45" s="114"/>
      <c r="K45" s="76"/>
      <c r="L45" s="121"/>
      <c r="M45" s="126"/>
      <c r="N45" s="121"/>
      <c r="O45" s="121"/>
      <c r="Q45" s="37"/>
      <c r="R45" s="37"/>
      <c r="S45" s="37"/>
    </row>
    <row r="46" spans="1:19" s="25" customFormat="1" ht="21" x14ac:dyDescent="0.4">
      <c r="A46" s="19">
        <v>1209</v>
      </c>
      <c r="B46" s="19" t="s">
        <v>45</v>
      </c>
      <c r="C46" s="19"/>
      <c r="D46" s="19"/>
      <c r="E46" s="85"/>
      <c r="F46" s="113"/>
      <c r="G46" s="76"/>
      <c r="H46" s="114"/>
      <c r="I46" s="76"/>
      <c r="J46" s="114"/>
      <c r="K46" s="76"/>
      <c r="L46" s="121"/>
      <c r="M46" s="125"/>
      <c r="N46" s="121"/>
      <c r="O46" s="121"/>
      <c r="Q46" s="10"/>
      <c r="R46" s="10"/>
      <c r="S46" s="10"/>
    </row>
    <row r="47" spans="1:19" s="25" customFormat="1" ht="21" x14ac:dyDescent="0.4">
      <c r="A47" s="19">
        <v>1210</v>
      </c>
      <c r="B47" s="19" t="s">
        <v>133</v>
      </c>
      <c r="C47" s="19"/>
      <c r="D47" s="19"/>
      <c r="E47" s="85"/>
      <c r="F47" s="113"/>
      <c r="G47" s="76"/>
      <c r="H47" s="114"/>
      <c r="I47" s="76"/>
      <c r="J47" s="114"/>
      <c r="K47" s="76"/>
      <c r="L47" s="120" t="s">
        <v>235</v>
      </c>
      <c r="M47" s="127"/>
      <c r="N47" s="122"/>
      <c r="O47" s="122"/>
      <c r="P47" s="15"/>
      <c r="Q47" s="43"/>
      <c r="R47" s="37"/>
      <c r="S47" s="37"/>
    </row>
    <row r="48" spans="1:19" s="25" customFormat="1" ht="21" x14ac:dyDescent="0.4">
      <c r="A48" s="19">
        <v>1211</v>
      </c>
      <c r="B48" s="19" t="s">
        <v>207</v>
      </c>
      <c r="C48" s="19"/>
      <c r="D48" s="19"/>
      <c r="E48" s="85"/>
      <c r="F48" s="113"/>
      <c r="G48" s="76"/>
      <c r="H48" s="114"/>
      <c r="I48" s="76"/>
      <c r="J48" s="114"/>
      <c r="K48" s="76"/>
      <c r="L48" s="121"/>
      <c r="M48" s="126"/>
      <c r="N48" s="121"/>
      <c r="O48" s="121"/>
      <c r="Q48" s="37"/>
      <c r="R48" s="37"/>
      <c r="S48" s="37"/>
    </row>
    <row r="49" spans="1:19" s="25" customFormat="1" ht="21" x14ac:dyDescent="0.4">
      <c r="A49" s="19">
        <v>1212</v>
      </c>
      <c r="B49" s="19" t="s">
        <v>47</v>
      </c>
      <c r="C49" s="19"/>
      <c r="D49" s="19"/>
      <c r="E49" s="85"/>
      <c r="F49" s="113"/>
      <c r="G49" s="76"/>
      <c r="H49" s="114"/>
      <c r="I49" s="76"/>
      <c r="J49" s="114"/>
      <c r="K49" s="76"/>
      <c r="L49" s="120" t="s">
        <v>200</v>
      </c>
      <c r="M49" s="125"/>
      <c r="N49" s="121"/>
      <c r="O49" s="121"/>
      <c r="Q49" s="10"/>
      <c r="R49" s="10"/>
      <c r="S49" s="10"/>
    </row>
    <row r="50" spans="1:19" s="25" customFormat="1" ht="21" x14ac:dyDescent="0.4">
      <c r="A50" s="19">
        <v>1213</v>
      </c>
      <c r="B50" s="19" t="s">
        <v>48</v>
      </c>
      <c r="C50" s="19"/>
      <c r="D50" s="19"/>
      <c r="E50" s="85"/>
      <c r="F50" s="113"/>
      <c r="G50" s="76"/>
      <c r="H50" s="114"/>
      <c r="I50" s="76"/>
      <c r="J50" s="114"/>
      <c r="K50" s="76"/>
      <c r="L50" s="122"/>
      <c r="M50" s="126"/>
      <c r="N50" s="121"/>
      <c r="O50" s="121"/>
      <c r="Q50" s="37"/>
      <c r="R50" s="37"/>
      <c r="S50" s="37"/>
    </row>
    <row r="51" spans="1:19" s="25" customFormat="1" ht="21" x14ac:dyDescent="0.4">
      <c r="A51" s="19">
        <v>1214</v>
      </c>
      <c r="B51" s="19" t="s">
        <v>193</v>
      </c>
      <c r="C51" s="19"/>
      <c r="D51" s="19"/>
      <c r="E51" s="85"/>
      <c r="F51" s="113"/>
      <c r="G51" s="76"/>
      <c r="H51" s="114"/>
      <c r="I51" s="76"/>
      <c r="J51" s="114"/>
      <c r="K51" s="76"/>
      <c r="L51" s="120" t="s">
        <v>236</v>
      </c>
      <c r="M51" s="126"/>
      <c r="N51" s="121"/>
      <c r="O51" s="121"/>
      <c r="Q51" s="37"/>
      <c r="R51" s="37"/>
      <c r="S51" s="37"/>
    </row>
    <row r="52" spans="1:19" s="25" customFormat="1" ht="21" x14ac:dyDescent="0.4">
      <c r="A52" s="19">
        <v>1215</v>
      </c>
      <c r="B52" s="19" t="s">
        <v>134</v>
      </c>
      <c r="C52" s="19"/>
      <c r="D52" s="19"/>
      <c r="E52" s="85"/>
      <c r="F52" s="113"/>
      <c r="G52" s="76"/>
      <c r="H52" s="114"/>
      <c r="I52" s="76"/>
      <c r="J52" s="114"/>
      <c r="K52" s="76"/>
      <c r="L52" s="121"/>
      <c r="M52" s="125"/>
      <c r="N52" s="121"/>
      <c r="O52" s="121"/>
      <c r="Q52" s="10"/>
      <c r="R52" s="10"/>
      <c r="S52" s="10"/>
    </row>
    <row r="53" spans="1:19" s="25" customFormat="1" ht="21" x14ac:dyDescent="0.4">
      <c r="A53" s="19">
        <v>1216</v>
      </c>
      <c r="B53" s="19" t="s">
        <v>135</v>
      </c>
      <c r="C53" s="19"/>
      <c r="D53" s="19"/>
      <c r="E53" s="85"/>
      <c r="F53" s="113"/>
      <c r="G53" s="76"/>
      <c r="H53" s="114"/>
      <c r="I53" s="76"/>
      <c r="J53" s="114"/>
      <c r="K53" s="76"/>
      <c r="L53" s="121"/>
      <c r="M53" s="125"/>
      <c r="N53" s="121"/>
      <c r="O53" s="121"/>
      <c r="Q53" s="10"/>
      <c r="R53" s="10"/>
      <c r="S53" s="10"/>
    </row>
    <row r="54" spans="1:19" s="25" customFormat="1" ht="21" x14ac:dyDescent="0.4">
      <c r="A54" s="19">
        <v>1217</v>
      </c>
      <c r="B54" s="19" t="s">
        <v>205</v>
      </c>
      <c r="C54" s="19"/>
      <c r="D54" s="19"/>
      <c r="E54" s="85"/>
      <c r="F54" s="113"/>
      <c r="G54" s="76"/>
      <c r="H54" s="114"/>
      <c r="I54" s="76"/>
      <c r="J54" s="114"/>
      <c r="K54" s="76"/>
      <c r="L54" s="121"/>
      <c r="M54" s="125"/>
      <c r="N54" s="121"/>
      <c r="O54" s="121"/>
      <c r="Q54" s="10"/>
      <c r="R54" s="10"/>
      <c r="S54" s="10"/>
    </row>
    <row r="55" spans="1:19" s="25" customFormat="1" ht="21" x14ac:dyDescent="0.4">
      <c r="A55" s="19">
        <v>1220</v>
      </c>
      <c r="B55" s="19" t="s">
        <v>51</v>
      </c>
      <c r="C55" s="19"/>
      <c r="D55" s="19"/>
      <c r="E55" s="85"/>
      <c r="F55" s="113"/>
      <c r="G55" s="76"/>
      <c r="H55" s="114"/>
      <c r="I55" s="76"/>
      <c r="J55" s="114"/>
      <c r="K55" s="76"/>
      <c r="L55" s="121"/>
      <c r="M55" s="125"/>
      <c r="N55" s="121"/>
      <c r="O55" s="121"/>
      <c r="Q55" s="10"/>
      <c r="R55" s="10"/>
      <c r="S55" s="10"/>
    </row>
    <row r="56" spans="1:19" s="25" customFormat="1" ht="21" x14ac:dyDescent="0.4">
      <c r="A56" s="40">
        <v>1249</v>
      </c>
      <c r="B56" s="40" t="s">
        <v>183</v>
      </c>
      <c r="C56" s="40"/>
      <c r="D56" s="40"/>
      <c r="E56" s="81">
        <f>SUM(E38:E55)</f>
        <v>0</v>
      </c>
      <c r="F56" s="81"/>
      <c r="G56" s="81">
        <f>SUM(G38:G55)</f>
        <v>0</v>
      </c>
      <c r="H56" s="77"/>
      <c r="I56" s="81">
        <f>SUM(I38:I55)</f>
        <v>0</v>
      </c>
      <c r="J56" s="77"/>
      <c r="K56" s="81">
        <f>SUM(K38:K55)</f>
        <v>0</v>
      </c>
      <c r="L56" s="122"/>
      <c r="M56" s="121"/>
      <c r="N56" s="121"/>
      <c r="O56" s="121"/>
      <c r="Q56" s="7"/>
      <c r="R56" s="7"/>
      <c r="S56" s="7"/>
    </row>
    <row r="57" spans="1:19" s="25" customFormat="1" ht="21" x14ac:dyDescent="0.4">
      <c r="A57" s="40"/>
      <c r="B57" s="46" t="s">
        <v>136</v>
      </c>
      <c r="C57" s="46"/>
      <c r="D57" s="46"/>
      <c r="E57" s="95">
        <f>E13+E56</f>
        <v>0</v>
      </c>
      <c r="F57" s="95"/>
      <c r="G57" s="95">
        <f>+G13+G56</f>
        <v>0</v>
      </c>
      <c r="H57" s="96"/>
      <c r="I57" s="95">
        <f>+I13+I56</f>
        <v>0</v>
      </c>
      <c r="J57" s="96"/>
      <c r="K57" s="95">
        <f>+K13+K56</f>
        <v>0</v>
      </c>
      <c r="L57" s="120" t="s">
        <v>137</v>
      </c>
      <c r="M57" s="121"/>
      <c r="N57" s="121"/>
      <c r="O57" s="121"/>
      <c r="Q57" s="7"/>
      <c r="R57" s="7"/>
      <c r="S57" s="7"/>
    </row>
    <row r="58" spans="1:19" s="25" customFormat="1" ht="21" x14ac:dyDescent="0.4">
      <c r="A58" s="40"/>
      <c r="B58" s="47" t="s">
        <v>260</v>
      </c>
      <c r="C58" s="46"/>
      <c r="D58" s="46"/>
      <c r="E58" s="97">
        <f>+E116</f>
        <v>0</v>
      </c>
      <c r="F58" s="98"/>
      <c r="G58" s="97">
        <f>+G116</f>
        <v>0</v>
      </c>
      <c r="H58" s="98"/>
      <c r="I58" s="97">
        <f>+I116</f>
        <v>0</v>
      </c>
      <c r="J58" s="98"/>
      <c r="K58" s="97">
        <f>+K116</f>
        <v>0</v>
      </c>
      <c r="L58" s="120"/>
      <c r="M58" s="121"/>
      <c r="N58" s="121"/>
      <c r="O58" s="121"/>
      <c r="Q58" s="7"/>
      <c r="R58" s="7"/>
      <c r="S58" s="7"/>
    </row>
    <row r="59" spans="1:19" s="25" customFormat="1" ht="21" x14ac:dyDescent="0.4">
      <c r="A59" s="40"/>
      <c r="B59" s="46" t="s">
        <v>259</v>
      </c>
      <c r="C59" s="46"/>
      <c r="D59" s="46"/>
      <c r="E59" s="98">
        <f>SUM(E57:E58)</f>
        <v>0</v>
      </c>
      <c r="F59" s="46"/>
      <c r="G59" s="98">
        <f>SUM(G57:G58)</f>
        <v>0</v>
      </c>
      <c r="H59" s="46"/>
      <c r="I59" s="98">
        <f>SUM(I57:I58)</f>
        <v>0</v>
      </c>
      <c r="J59" s="46"/>
      <c r="K59" s="98">
        <f>SUM(K57:K58)</f>
        <v>0</v>
      </c>
      <c r="L59" s="120" t="s">
        <v>137</v>
      </c>
      <c r="M59" s="121"/>
      <c r="N59" s="121"/>
      <c r="O59" s="121"/>
      <c r="Q59" s="7"/>
      <c r="R59" s="7"/>
      <c r="S59" s="7"/>
    </row>
    <row r="60" spans="1:19" s="25" customFormat="1" ht="21" x14ac:dyDescent="0.4">
      <c r="A60" s="40">
        <v>1300</v>
      </c>
      <c r="B60" s="40" t="s">
        <v>16</v>
      </c>
      <c r="C60" s="75" t="s">
        <v>190</v>
      </c>
      <c r="D60" s="74"/>
      <c r="E60" s="46"/>
      <c r="F60" s="46"/>
      <c r="G60" s="46"/>
      <c r="H60" s="46"/>
      <c r="I60" s="46"/>
      <c r="J60" s="46"/>
      <c r="K60" s="46"/>
      <c r="L60" s="128"/>
      <c r="M60" s="128"/>
      <c r="N60" s="128"/>
      <c r="O60" s="122"/>
      <c r="Q60" s="7"/>
      <c r="R60" s="7"/>
      <c r="S60" s="7"/>
    </row>
    <row r="61" spans="1:19" s="25" customFormat="1" ht="21" x14ac:dyDescent="0.4">
      <c r="A61" s="19">
        <v>1310</v>
      </c>
      <c r="B61" s="40" t="s">
        <v>138</v>
      </c>
      <c r="C61" s="86"/>
      <c r="D61" s="116"/>
      <c r="E61" s="85"/>
      <c r="F61" s="113"/>
      <c r="G61" s="76"/>
      <c r="H61" s="117"/>
      <c r="I61" s="76"/>
      <c r="J61" s="117"/>
      <c r="K61" s="76"/>
      <c r="L61" s="120" t="s">
        <v>139</v>
      </c>
      <c r="M61" s="128"/>
      <c r="N61" s="128"/>
      <c r="O61" s="128"/>
      <c r="R61" s="10"/>
      <c r="S61" s="10"/>
    </row>
    <row r="62" spans="1:19" s="25" customFormat="1" ht="21" x14ac:dyDescent="0.4">
      <c r="A62" s="42">
        <v>1317</v>
      </c>
      <c r="B62" s="40" t="s">
        <v>140</v>
      </c>
      <c r="C62" s="86"/>
      <c r="D62" s="116"/>
      <c r="E62" s="85"/>
      <c r="F62" s="113"/>
      <c r="G62" s="76"/>
      <c r="H62" s="117"/>
      <c r="I62" s="76"/>
      <c r="J62" s="117"/>
      <c r="K62" s="76"/>
      <c r="L62" s="120" t="s">
        <v>237</v>
      </c>
      <c r="M62" s="121"/>
      <c r="N62" s="121"/>
      <c r="O62" s="121"/>
      <c r="Q62" s="10"/>
      <c r="R62" s="10"/>
      <c r="S62" s="10"/>
    </row>
    <row r="63" spans="1:19" s="25" customFormat="1" ht="21" x14ac:dyDescent="0.4">
      <c r="A63" s="42">
        <v>1324</v>
      </c>
      <c r="B63" s="33" t="s">
        <v>141</v>
      </c>
      <c r="C63" s="86"/>
      <c r="D63" s="116"/>
      <c r="E63" s="85"/>
      <c r="F63" s="113"/>
      <c r="G63" s="76"/>
      <c r="H63" s="117"/>
      <c r="I63" s="76"/>
      <c r="J63" s="117"/>
      <c r="K63" s="76"/>
      <c r="L63" s="120"/>
      <c r="M63" s="121"/>
      <c r="N63" s="121"/>
      <c r="O63" s="121"/>
      <c r="Q63" s="44"/>
      <c r="R63" s="10"/>
      <c r="S63" s="10"/>
    </row>
    <row r="64" spans="1:19" s="25" customFormat="1" ht="21" x14ac:dyDescent="0.4">
      <c r="A64" s="42">
        <v>1329</v>
      </c>
      <c r="B64" s="40" t="s">
        <v>142</v>
      </c>
      <c r="C64" s="86"/>
      <c r="D64" s="116"/>
      <c r="E64" s="85"/>
      <c r="F64" s="113"/>
      <c r="G64" s="76"/>
      <c r="H64" s="117"/>
      <c r="I64" s="76"/>
      <c r="J64" s="117"/>
      <c r="K64" s="76"/>
      <c r="L64" s="121"/>
      <c r="M64" s="121"/>
      <c r="N64" s="121"/>
      <c r="O64" s="121"/>
      <c r="Q64" s="44"/>
      <c r="R64" s="10"/>
      <c r="S64" s="10"/>
    </row>
    <row r="65" spans="1:19" s="25" customFormat="1" ht="21" x14ac:dyDescent="0.4">
      <c r="A65" s="42">
        <v>1334</v>
      </c>
      <c r="B65" s="40" t="s">
        <v>143</v>
      </c>
      <c r="C65" s="86"/>
      <c r="D65" s="116"/>
      <c r="E65" s="85"/>
      <c r="F65" s="113"/>
      <c r="G65" s="76"/>
      <c r="H65" s="117"/>
      <c r="I65" s="76"/>
      <c r="J65" s="117"/>
      <c r="K65" s="76"/>
      <c r="L65" s="121"/>
      <c r="M65" s="121"/>
      <c r="N65" s="121"/>
      <c r="O65" s="121"/>
      <c r="Q65" s="44"/>
      <c r="R65" s="10"/>
      <c r="S65" s="10"/>
    </row>
    <row r="66" spans="1:19" s="25" customFormat="1" ht="21" x14ac:dyDescent="0.4">
      <c r="A66" s="42">
        <v>1337</v>
      </c>
      <c r="B66" s="40" t="s">
        <v>144</v>
      </c>
      <c r="C66" s="86"/>
      <c r="D66" s="116"/>
      <c r="E66" s="85"/>
      <c r="F66" s="113"/>
      <c r="G66" s="76"/>
      <c r="H66" s="117"/>
      <c r="I66" s="76"/>
      <c r="J66" s="117"/>
      <c r="K66" s="76"/>
      <c r="L66" s="121"/>
      <c r="M66" s="121"/>
      <c r="N66" s="121"/>
      <c r="O66" s="121"/>
      <c r="Q66" s="44"/>
      <c r="R66" s="10"/>
      <c r="S66" s="10"/>
    </row>
    <row r="67" spans="1:19" s="25" customFormat="1" ht="21" x14ac:dyDescent="0.4">
      <c r="A67" s="42">
        <v>1340</v>
      </c>
      <c r="B67" s="40" t="s">
        <v>67</v>
      </c>
      <c r="C67" s="86"/>
      <c r="D67" s="116"/>
      <c r="E67" s="85"/>
      <c r="F67" s="113"/>
      <c r="G67" s="76"/>
      <c r="H67" s="117"/>
      <c r="I67" s="76"/>
      <c r="J67" s="117"/>
      <c r="K67" s="76"/>
      <c r="L67" s="121"/>
      <c r="M67" s="121"/>
      <c r="N67" s="121"/>
      <c r="O67" s="121"/>
      <c r="Q67" s="44"/>
      <c r="R67" s="10"/>
      <c r="S67" s="10"/>
    </row>
    <row r="68" spans="1:19" s="25" customFormat="1" ht="21" x14ac:dyDescent="0.4">
      <c r="A68" s="42">
        <v>1343</v>
      </c>
      <c r="B68" s="40" t="s">
        <v>68</v>
      </c>
      <c r="C68" s="86"/>
      <c r="D68" s="116"/>
      <c r="E68" s="85"/>
      <c r="F68" s="113"/>
      <c r="G68" s="76"/>
      <c r="H68" s="117"/>
      <c r="I68" s="76"/>
      <c r="J68" s="117"/>
      <c r="K68" s="76"/>
      <c r="L68" s="121"/>
      <c r="M68" s="121"/>
      <c r="N68" s="121"/>
      <c r="O68" s="121"/>
      <c r="Q68" s="44"/>
      <c r="R68" s="10"/>
      <c r="S68" s="10"/>
    </row>
    <row r="69" spans="1:19" s="25" customFormat="1" ht="21" x14ac:dyDescent="0.4">
      <c r="A69" s="42">
        <v>1346</v>
      </c>
      <c r="B69" s="40" t="s">
        <v>69</v>
      </c>
      <c r="C69" s="86"/>
      <c r="D69" s="116"/>
      <c r="E69" s="85"/>
      <c r="F69" s="113"/>
      <c r="G69" s="76"/>
      <c r="H69" s="117"/>
      <c r="I69" s="76"/>
      <c r="J69" s="117"/>
      <c r="K69" s="76"/>
      <c r="L69" s="121"/>
      <c r="M69" s="121"/>
      <c r="N69" s="121"/>
      <c r="O69" s="121"/>
      <c r="Q69" s="44"/>
      <c r="R69" s="10"/>
      <c r="S69" s="10"/>
    </row>
    <row r="70" spans="1:19" s="25" customFormat="1" ht="21" x14ac:dyDescent="0.4">
      <c r="A70" s="42">
        <v>1349</v>
      </c>
      <c r="B70" s="40" t="s">
        <v>145</v>
      </c>
      <c r="C70" s="86"/>
      <c r="D70" s="116"/>
      <c r="E70" s="85"/>
      <c r="F70" s="113"/>
      <c r="G70" s="76"/>
      <c r="H70" s="117"/>
      <c r="I70" s="76"/>
      <c r="J70" s="117"/>
      <c r="K70" s="76"/>
      <c r="L70" s="121"/>
      <c r="M70" s="121"/>
      <c r="N70" s="121"/>
      <c r="O70" s="121"/>
      <c r="Q70" s="44"/>
      <c r="R70" s="10"/>
      <c r="S70" s="10"/>
    </row>
    <row r="71" spans="1:19" s="25" customFormat="1" ht="21" x14ac:dyDescent="0.4">
      <c r="A71" s="42">
        <v>1352</v>
      </c>
      <c r="B71" s="40" t="s">
        <v>146</v>
      </c>
      <c r="C71" s="86"/>
      <c r="D71" s="116"/>
      <c r="E71" s="85"/>
      <c r="F71" s="113"/>
      <c r="G71" s="76"/>
      <c r="H71" s="117"/>
      <c r="I71" s="76"/>
      <c r="J71" s="117"/>
      <c r="K71" s="76"/>
      <c r="L71" s="121"/>
      <c r="M71" s="121"/>
      <c r="N71" s="121"/>
      <c r="O71" s="121"/>
      <c r="Q71" s="3"/>
      <c r="R71" s="3"/>
      <c r="S71" s="3"/>
    </row>
    <row r="72" spans="1:19" s="25" customFormat="1" ht="21" x14ac:dyDescent="0.4">
      <c r="A72" s="42">
        <v>1355</v>
      </c>
      <c r="B72" s="40" t="s">
        <v>147</v>
      </c>
      <c r="C72" s="86"/>
      <c r="D72" s="116"/>
      <c r="E72" s="85"/>
      <c r="F72" s="113"/>
      <c r="G72" s="76"/>
      <c r="H72" s="117"/>
      <c r="I72" s="76"/>
      <c r="J72" s="117"/>
      <c r="K72" s="76"/>
      <c r="L72" s="121"/>
      <c r="M72" s="121"/>
      <c r="N72" s="121"/>
      <c r="O72" s="121"/>
      <c r="Q72" s="3"/>
      <c r="R72" s="3"/>
      <c r="S72" s="3"/>
    </row>
    <row r="73" spans="1:19" s="25" customFormat="1" ht="21" x14ac:dyDescent="0.4">
      <c r="A73" s="42">
        <v>1359</v>
      </c>
      <c r="B73" s="40" t="s">
        <v>73</v>
      </c>
      <c r="C73" s="86"/>
      <c r="D73" s="116"/>
      <c r="E73" s="85"/>
      <c r="F73" s="113"/>
      <c r="G73" s="76"/>
      <c r="H73" s="117"/>
      <c r="I73" s="76"/>
      <c r="J73" s="117"/>
      <c r="K73" s="76"/>
      <c r="L73" s="121"/>
      <c r="M73" s="121"/>
      <c r="N73" s="121"/>
      <c r="O73" s="121"/>
      <c r="Q73" s="3"/>
      <c r="R73" s="3"/>
      <c r="S73" s="3"/>
    </row>
    <row r="74" spans="1:19" s="25" customFormat="1" ht="21" x14ac:dyDescent="0.4">
      <c r="A74" s="42">
        <v>1363</v>
      </c>
      <c r="B74" s="40" t="s">
        <v>74</v>
      </c>
      <c r="C74" s="86"/>
      <c r="D74" s="116"/>
      <c r="E74" s="85"/>
      <c r="F74" s="113"/>
      <c r="G74" s="76"/>
      <c r="H74" s="117"/>
      <c r="I74" s="76"/>
      <c r="J74" s="117"/>
      <c r="K74" s="76"/>
      <c r="L74" s="121"/>
      <c r="M74" s="121"/>
      <c r="N74" s="121"/>
      <c r="O74" s="121"/>
      <c r="Q74" s="3"/>
      <c r="R74" s="3"/>
      <c r="S74" s="3"/>
    </row>
    <row r="75" spans="1:19" s="25" customFormat="1" ht="21" x14ac:dyDescent="0.4">
      <c r="A75" s="42">
        <v>1367</v>
      </c>
      <c r="B75" s="40" t="s">
        <v>75</v>
      </c>
      <c r="C75" s="86"/>
      <c r="D75" s="116"/>
      <c r="E75" s="85"/>
      <c r="F75" s="113"/>
      <c r="G75" s="76"/>
      <c r="H75" s="117"/>
      <c r="I75" s="76"/>
      <c r="J75" s="117"/>
      <c r="K75" s="76"/>
      <c r="L75" s="121"/>
      <c r="M75" s="121"/>
      <c r="N75" s="121"/>
      <c r="O75" s="121"/>
      <c r="Q75" s="3"/>
      <c r="R75" s="3"/>
      <c r="S75" s="3"/>
    </row>
    <row r="76" spans="1:19" s="25" customFormat="1" ht="21" x14ac:dyDescent="0.4">
      <c r="A76" s="42">
        <v>1370</v>
      </c>
      <c r="B76" s="40" t="s">
        <v>76</v>
      </c>
      <c r="C76" s="86"/>
      <c r="D76" s="116"/>
      <c r="E76" s="85"/>
      <c r="F76" s="113"/>
      <c r="G76" s="76"/>
      <c r="H76" s="117"/>
      <c r="I76" s="76"/>
      <c r="J76" s="117"/>
      <c r="K76" s="76"/>
      <c r="L76" s="121"/>
      <c r="M76" s="121"/>
      <c r="N76" s="121"/>
      <c r="O76" s="121"/>
      <c r="Q76" s="3"/>
      <c r="R76" s="3"/>
      <c r="S76" s="3"/>
    </row>
    <row r="77" spans="1:19" s="25" customFormat="1" ht="21" x14ac:dyDescent="0.4">
      <c r="A77" s="42">
        <v>1373</v>
      </c>
      <c r="B77" s="40" t="s">
        <v>77</v>
      </c>
      <c r="C77" s="86"/>
      <c r="D77" s="116"/>
      <c r="E77" s="85"/>
      <c r="F77" s="113"/>
      <c r="G77" s="76"/>
      <c r="H77" s="117"/>
      <c r="I77" s="76"/>
      <c r="J77" s="117"/>
      <c r="K77" s="76"/>
      <c r="L77" s="121"/>
      <c r="M77" s="121"/>
      <c r="N77" s="121"/>
      <c r="O77" s="121"/>
      <c r="Q77" s="3"/>
      <c r="R77" s="3"/>
      <c r="S77" s="3"/>
    </row>
    <row r="78" spans="1:19" s="25" customFormat="1" ht="21" x14ac:dyDescent="0.4">
      <c r="A78" s="42">
        <v>1376</v>
      </c>
      <c r="B78" s="40" t="s">
        <v>78</v>
      </c>
      <c r="C78" s="87"/>
      <c r="D78" s="116"/>
      <c r="E78" s="85"/>
      <c r="F78" s="113"/>
      <c r="G78" s="76"/>
      <c r="H78" s="117"/>
      <c r="I78" s="76"/>
      <c r="J78" s="117"/>
      <c r="K78" s="76"/>
      <c r="L78" s="121"/>
      <c r="M78" s="121"/>
      <c r="N78" s="121"/>
      <c r="O78" s="121"/>
      <c r="Q78" s="3"/>
      <c r="R78" s="3"/>
      <c r="S78" s="3"/>
    </row>
    <row r="79" spans="1:19" s="25" customFormat="1" ht="21" x14ac:dyDescent="0.4">
      <c r="A79" s="42">
        <v>1379</v>
      </c>
      <c r="B79" s="40" t="s">
        <v>79</v>
      </c>
      <c r="C79" s="87"/>
      <c r="D79" s="116"/>
      <c r="E79" s="85"/>
      <c r="F79" s="113"/>
      <c r="G79" s="76"/>
      <c r="H79" s="117"/>
      <c r="I79" s="76"/>
      <c r="J79" s="117"/>
      <c r="K79" s="76"/>
      <c r="L79" s="121"/>
      <c r="M79" s="121"/>
      <c r="N79" s="121"/>
      <c r="O79" s="121"/>
      <c r="P79" s="19"/>
      <c r="Q79" s="3"/>
      <c r="R79" s="3"/>
      <c r="S79" s="3"/>
    </row>
    <row r="80" spans="1:19" s="25" customFormat="1" ht="21" x14ac:dyDescent="0.4">
      <c r="A80" s="42">
        <v>1382</v>
      </c>
      <c r="B80" s="40" t="s">
        <v>80</v>
      </c>
      <c r="C80" s="87"/>
      <c r="D80" s="116"/>
      <c r="E80" s="85"/>
      <c r="F80" s="113"/>
      <c r="G80" s="76"/>
      <c r="H80" s="117"/>
      <c r="I80" s="76"/>
      <c r="J80" s="117"/>
      <c r="K80" s="76"/>
      <c r="L80" s="121"/>
      <c r="M80" s="121"/>
      <c r="N80" s="121"/>
      <c r="O80" s="121"/>
      <c r="P80" s="19"/>
      <c r="Q80" s="3"/>
      <c r="R80" s="3"/>
      <c r="S80" s="3"/>
    </row>
    <row r="81" spans="1:19" s="25" customFormat="1" ht="21" x14ac:dyDescent="0.4">
      <c r="A81" s="42">
        <v>1385</v>
      </c>
      <c r="B81" s="40" t="s">
        <v>208</v>
      </c>
      <c r="C81" s="87"/>
      <c r="D81" s="116"/>
      <c r="E81" s="85"/>
      <c r="F81" s="113"/>
      <c r="G81" s="76"/>
      <c r="H81" s="117"/>
      <c r="I81" s="76"/>
      <c r="J81" s="117"/>
      <c r="K81" s="76"/>
      <c r="L81" s="121"/>
      <c r="M81" s="121"/>
      <c r="N81" s="121"/>
      <c r="O81" s="121"/>
      <c r="P81" s="19"/>
      <c r="Q81" s="3"/>
      <c r="R81" s="3"/>
      <c r="S81" s="3"/>
    </row>
    <row r="82" spans="1:19" s="25" customFormat="1" ht="21" x14ac:dyDescent="0.4">
      <c r="A82" s="42">
        <v>1388</v>
      </c>
      <c r="B82" s="40" t="s">
        <v>209</v>
      </c>
      <c r="C82" s="87"/>
      <c r="D82" s="116"/>
      <c r="E82" s="85"/>
      <c r="F82" s="113"/>
      <c r="G82" s="76"/>
      <c r="H82" s="117"/>
      <c r="I82" s="76"/>
      <c r="J82" s="117"/>
      <c r="K82" s="76"/>
      <c r="L82" s="121"/>
      <c r="M82" s="121"/>
      <c r="N82" s="121"/>
      <c r="O82" s="121"/>
      <c r="P82" s="19"/>
      <c r="Q82" s="3"/>
      <c r="R82" s="3"/>
      <c r="S82" s="3"/>
    </row>
    <row r="83" spans="1:19" s="25" customFormat="1" ht="21" x14ac:dyDescent="0.4">
      <c r="A83" s="42">
        <v>1391</v>
      </c>
      <c r="B83" s="40" t="s">
        <v>210</v>
      </c>
      <c r="C83" s="87"/>
      <c r="D83" s="116"/>
      <c r="E83" s="85"/>
      <c r="F83" s="113"/>
      <c r="G83" s="76"/>
      <c r="H83" s="117"/>
      <c r="I83" s="76"/>
      <c r="J83" s="117"/>
      <c r="K83" s="76"/>
      <c r="L83" s="121"/>
      <c r="M83" s="121"/>
      <c r="N83" s="121"/>
      <c r="O83" s="121"/>
      <c r="P83" s="19"/>
      <c r="Q83" s="3"/>
      <c r="R83" s="3"/>
      <c r="S83" s="3"/>
    </row>
    <row r="84" spans="1:19" s="25" customFormat="1" ht="21" x14ac:dyDescent="0.4">
      <c r="A84" s="42">
        <v>1394</v>
      </c>
      <c r="B84" s="40" t="s">
        <v>211</v>
      </c>
      <c r="C84" s="87"/>
      <c r="D84" s="116"/>
      <c r="E84" s="85"/>
      <c r="F84" s="113"/>
      <c r="G84" s="76"/>
      <c r="H84" s="117"/>
      <c r="I84" s="76"/>
      <c r="J84" s="117"/>
      <c r="K84" s="76"/>
      <c r="L84" s="121"/>
      <c r="M84" s="121"/>
      <c r="N84" s="121"/>
      <c r="O84" s="121"/>
      <c r="P84" s="19"/>
      <c r="Q84" s="3"/>
      <c r="R84" s="3"/>
      <c r="S84" s="3"/>
    </row>
    <row r="85" spans="1:19" s="25" customFormat="1" ht="21" x14ac:dyDescent="0.4">
      <c r="A85" s="42">
        <v>1397</v>
      </c>
      <c r="B85" s="40" t="s">
        <v>212</v>
      </c>
      <c r="C85" s="87"/>
      <c r="D85" s="116"/>
      <c r="E85" s="85"/>
      <c r="F85" s="113"/>
      <c r="G85" s="76"/>
      <c r="H85" s="117"/>
      <c r="I85" s="76"/>
      <c r="J85" s="117"/>
      <c r="K85" s="76"/>
      <c r="L85" s="121"/>
      <c r="M85" s="121"/>
      <c r="N85" s="121"/>
      <c r="O85" s="121"/>
      <c r="P85" s="19"/>
      <c r="Q85" s="3"/>
      <c r="R85" s="3"/>
      <c r="S85" s="3"/>
    </row>
    <row r="86" spans="1:19" s="25" customFormat="1" ht="21" x14ac:dyDescent="0.4">
      <c r="A86" s="40"/>
      <c r="B86" s="40" t="s">
        <v>81</v>
      </c>
      <c r="C86" s="42"/>
      <c r="D86" s="74"/>
      <c r="E86" s="78">
        <f>SUM(E61:E85)</f>
        <v>0</v>
      </c>
      <c r="F86" s="78"/>
      <c r="G86" s="78">
        <f>SUM(G61:G85)</f>
        <v>0</v>
      </c>
      <c r="H86" s="82"/>
      <c r="I86" s="78">
        <f>SUM(I61:I85)</f>
        <v>0</v>
      </c>
      <c r="J86" s="82"/>
      <c r="K86" s="78">
        <f>SUM(K61:K85)</f>
        <v>0</v>
      </c>
      <c r="L86" s="122"/>
      <c r="M86" s="121"/>
      <c r="N86" s="121"/>
      <c r="O86" s="121"/>
      <c r="Q86" s="3"/>
      <c r="R86" s="3"/>
      <c r="S86" s="3"/>
    </row>
    <row r="87" spans="1:19" s="25" customFormat="1" ht="21" x14ac:dyDescent="0.4">
      <c r="A87" s="40">
        <v>1500</v>
      </c>
      <c r="B87" s="40" t="s">
        <v>17</v>
      </c>
      <c r="C87" s="40"/>
      <c r="D87" s="40"/>
      <c r="E87" s="78"/>
      <c r="F87" s="81"/>
      <c r="G87" s="81"/>
      <c r="H87" s="77"/>
      <c r="I87" s="78"/>
      <c r="J87" s="77"/>
      <c r="K87" s="78"/>
      <c r="L87" s="122"/>
      <c r="M87" s="121"/>
      <c r="N87" s="121"/>
      <c r="O87" s="121"/>
      <c r="Q87" s="7"/>
      <c r="R87" s="7"/>
      <c r="S87" s="7"/>
    </row>
    <row r="88" spans="1:19" s="25" customFormat="1" ht="21" x14ac:dyDescent="0.4">
      <c r="A88" s="19">
        <v>1501</v>
      </c>
      <c r="B88" s="19" t="s">
        <v>17</v>
      </c>
      <c r="C88" s="19"/>
      <c r="D88" s="19"/>
      <c r="E88" s="85"/>
      <c r="F88" s="113"/>
      <c r="G88" s="76"/>
      <c r="H88" s="114"/>
      <c r="I88" s="76"/>
      <c r="J88" s="114"/>
      <c r="K88" s="76"/>
      <c r="L88" s="122"/>
      <c r="M88" s="121"/>
      <c r="N88" s="121"/>
      <c r="O88" s="121"/>
      <c r="Q88" s="10"/>
      <c r="R88" s="10"/>
      <c r="S88" s="10"/>
    </row>
    <row r="89" spans="1:19" s="25" customFormat="1" ht="21" x14ac:dyDescent="0.4">
      <c r="A89" s="40">
        <v>1549</v>
      </c>
      <c r="B89" s="40" t="s">
        <v>148</v>
      </c>
      <c r="C89" s="40"/>
      <c r="D89" s="40"/>
      <c r="E89" s="78">
        <f>E88</f>
        <v>0</v>
      </c>
      <c r="F89" s="78"/>
      <c r="G89" s="78">
        <f>G88</f>
        <v>0</v>
      </c>
      <c r="H89" s="78"/>
      <c r="I89" s="78">
        <f>I88</f>
        <v>0</v>
      </c>
      <c r="J89" s="77"/>
      <c r="K89" s="78">
        <f>K88</f>
        <v>0</v>
      </c>
      <c r="L89" s="122"/>
      <c r="M89" s="121"/>
      <c r="N89" s="121"/>
      <c r="O89" s="121"/>
      <c r="Q89" s="3"/>
      <c r="R89" s="3"/>
      <c r="S89" s="3"/>
    </row>
    <row r="90" spans="1:19" s="25" customFormat="1" ht="21" x14ac:dyDescent="0.4">
      <c r="A90" s="40">
        <v>1550</v>
      </c>
      <c r="B90" s="40" t="s">
        <v>149</v>
      </c>
      <c r="C90" s="40"/>
      <c r="D90" s="40"/>
      <c r="E90" s="81"/>
      <c r="F90" s="81"/>
      <c r="G90" s="81"/>
      <c r="H90" s="77"/>
      <c r="I90" s="81"/>
      <c r="J90" s="77"/>
      <c r="K90" s="81"/>
      <c r="L90" s="122"/>
      <c r="M90" s="121"/>
      <c r="N90" s="121"/>
      <c r="O90" s="121"/>
      <c r="Q90" s="3"/>
      <c r="R90" s="3"/>
      <c r="S90" s="3"/>
    </row>
    <row r="91" spans="1:19" s="25" customFormat="1" ht="21" x14ac:dyDescent="0.4">
      <c r="A91" s="19">
        <v>1551</v>
      </c>
      <c r="B91" s="19" t="s">
        <v>82</v>
      </c>
      <c r="C91" s="19"/>
      <c r="D91" s="19"/>
      <c r="E91" s="85"/>
      <c r="F91" s="113"/>
      <c r="G91" s="76"/>
      <c r="H91" s="114"/>
      <c r="I91" s="76"/>
      <c r="J91" s="114"/>
      <c r="K91" s="76"/>
      <c r="L91" s="120" t="s">
        <v>238</v>
      </c>
      <c r="M91" s="121"/>
      <c r="N91" s="121"/>
      <c r="O91" s="121"/>
      <c r="Q91" s="37"/>
      <c r="R91" s="37"/>
      <c r="S91" s="37"/>
    </row>
    <row r="92" spans="1:19" s="25" customFormat="1" ht="21" x14ac:dyDescent="0.4">
      <c r="A92" s="19">
        <v>1552</v>
      </c>
      <c r="B92" s="19" t="s">
        <v>150</v>
      </c>
      <c r="C92" s="19"/>
      <c r="D92" s="19"/>
      <c r="E92" s="85"/>
      <c r="F92" s="113"/>
      <c r="G92" s="76"/>
      <c r="H92" s="114"/>
      <c r="I92" s="76"/>
      <c r="J92" s="114"/>
      <c r="K92" s="76"/>
      <c r="L92" s="121"/>
      <c r="M92" s="121"/>
      <c r="N92" s="121"/>
      <c r="O92" s="121"/>
      <c r="Q92" s="10"/>
      <c r="R92" s="10"/>
      <c r="S92" s="10"/>
    </row>
    <row r="93" spans="1:19" s="25" customFormat="1" ht="21" x14ac:dyDescent="0.4">
      <c r="A93" s="19">
        <v>1553</v>
      </c>
      <c r="B93" s="19" t="s">
        <v>194</v>
      </c>
      <c r="C93" s="19"/>
      <c r="D93" s="19"/>
      <c r="E93" s="85"/>
      <c r="F93" s="113"/>
      <c r="G93" s="76"/>
      <c r="H93" s="114"/>
      <c r="I93" s="76"/>
      <c r="J93" s="114"/>
      <c r="K93" s="76"/>
      <c r="L93" s="121"/>
      <c r="M93" s="121"/>
      <c r="N93" s="121"/>
      <c r="O93" s="121"/>
      <c r="Q93" s="10"/>
      <c r="R93" s="10"/>
      <c r="S93" s="10"/>
    </row>
    <row r="94" spans="1:19" s="25" customFormat="1" ht="21" x14ac:dyDescent="0.4">
      <c r="A94" s="19">
        <v>1554</v>
      </c>
      <c r="B94" s="19" t="s">
        <v>151</v>
      </c>
      <c r="C94" s="19"/>
      <c r="D94" s="19"/>
      <c r="E94" s="85"/>
      <c r="F94" s="113"/>
      <c r="G94" s="76"/>
      <c r="H94" s="114"/>
      <c r="I94" s="76"/>
      <c r="J94" s="114"/>
      <c r="K94" s="76"/>
      <c r="L94" s="121"/>
      <c r="M94" s="121"/>
      <c r="N94" s="121"/>
      <c r="O94" s="121"/>
      <c r="Q94" s="10"/>
      <c r="R94" s="10"/>
      <c r="S94" s="10"/>
    </row>
    <row r="95" spans="1:19" s="25" customFormat="1" ht="21" x14ac:dyDescent="0.4">
      <c r="A95" s="19">
        <v>1556</v>
      </c>
      <c r="B95" s="19" t="s">
        <v>85</v>
      </c>
      <c r="C95" s="19"/>
      <c r="D95" s="19"/>
      <c r="E95" s="85"/>
      <c r="F95" s="113"/>
      <c r="G95" s="76"/>
      <c r="H95" s="114"/>
      <c r="I95" s="76"/>
      <c r="J95" s="114"/>
      <c r="K95" s="76"/>
      <c r="L95" s="121"/>
      <c r="M95" s="121"/>
      <c r="N95" s="121"/>
      <c r="O95" s="121"/>
      <c r="Q95" s="37"/>
      <c r="R95" s="37"/>
      <c r="S95" s="37"/>
    </row>
    <row r="96" spans="1:19" s="25" customFormat="1" ht="21" x14ac:dyDescent="0.4">
      <c r="A96" s="19">
        <v>1558</v>
      </c>
      <c r="B96" s="19" t="s">
        <v>86</v>
      </c>
      <c r="C96" s="19"/>
      <c r="D96" s="19"/>
      <c r="E96" s="85"/>
      <c r="F96" s="113"/>
      <c r="G96" s="76"/>
      <c r="H96" s="114"/>
      <c r="I96" s="76"/>
      <c r="J96" s="114"/>
      <c r="K96" s="76"/>
      <c r="L96" s="121"/>
      <c r="M96" s="121"/>
      <c r="N96" s="121"/>
      <c r="O96" s="121"/>
      <c r="Q96" s="10"/>
      <c r="R96" s="10"/>
      <c r="S96" s="10"/>
    </row>
    <row r="97" spans="1:19" s="25" customFormat="1" ht="21" x14ac:dyDescent="0.4">
      <c r="A97" s="19">
        <v>1559</v>
      </c>
      <c r="B97" s="19" t="s">
        <v>152</v>
      </c>
      <c r="C97" s="19"/>
      <c r="D97" s="19"/>
      <c r="E97" s="85"/>
      <c r="F97" s="113"/>
      <c r="G97" s="76"/>
      <c r="H97" s="114"/>
      <c r="I97" s="76"/>
      <c r="J97" s="114"/>
      <c r="K97" s="76"/>
      <c r="L97" s="121"/>
      <c r="M97" s="121"/>
      <c r="N97" s="121"/>
      <c r="O97" s="121"/>
      <c r="Q97" s="10"/>
      <c r="R97" s="10"/>
      <c r="S97" s="10"/>
    </row>
    <row r="98" spans="1:19" s="25" customFormat="1" ht="21" x14ac:dyDescent="0.4">
      <c r="A98" s="19">
        <v>1560</v>
      </c>
      <c r="B98" s="19" t="s">
        <v>87</v>
      </c>
      <c r="C98" s="19"/>
      <c r="D98" s="19"/>
      <c r="E98" s="85"/>
      <c r="F98" s="113"/>
      <c r="G98" s="76"/>
      <c r="H98" s="114"/>
      <c r="I98" s="76"/>
      <c r="J98" s="114"/>
      <c r="K98" s="76"/>
      <c r="L98" s="121"/>
      <c r="M98" s="121"/>
      <c r="N98" s="121"/>
      <c r="O98" s="121"/>
      <c r="Q98" s="10"/>
      <c r="R98" s="10"/>
      <c r="S98" s="10"/>
    </row>
    <row r="99" spans="1:19" s="25" customFormat="1" ht="21" x14ac:dyDescent="0.4">
      <c r="A99" s="19">
        <v>1561</v>
      </c>
      <c r="B99" s="19" t="s">
        <v>135</v>
      </c>
      <c r="C99" s="19"/>
      <c r="D99" s="19"/>
      <c r="E99" s="85"/>
      <c r="F99" s="113"/>
      <c r="G99" s="76"/>
      <c r="H99" s="114"/>
      <c r="I99" s="76"/>
      <c r="J99" s="114"/>
      <c r="K99" s="76"/>
      <c r="L99" s="121"/>
      <c r="M99" s="121"/>
      <c r="N99" s="121"/>
      <c r="O99" s="121"/>
      <c r="Q99" s="10"/>
      <c r="R99" s="10"/>
      <c r="S99" s="10"/>
    </row>
    <row r="100" spans="1:19" s="25" customFormat="1" ht="21" x14ac:dyDescent="0.4">
      <c r="A100" s="19">
        <v>1562</v>
      </c>
      <c r="B100" s="19" t="s">
        <v>89</v>
      </c>
      <c r="C100" s="19"/>
      <c r="D100" s="19"/>
      <c r="E100" s="85"/>
      <c r="F100" s="113"/>
      <c r="G100" s="76"/>
      <c r="H100" s="114"/>
      <c r="I100" s="76"/>
      <c r="J100" s="114"/>
      <c r="K100" s="76"/>
      <c r="L100" s="121"/>
      <c r="M100" s="121"/>
      <c r="N100" s="121"/>
      <c r="O100" s="121"/>
      <c r="Q100" s="10"/>
      <c r="R100" s="10"/>
      <c r="S100" s="10"/>
    </row>
    <row r="101" spans="1:19" s="25" customFormat="1" ht="21" x14ac:dyDescent="0.4">
      <c r="A101" s="19">
        <v>1563</v>
      </c>
      <c r="B101" s="19" t="s">
        <v>48</v>
      </c>
      <c r="C101" s="19"/>
      <c r="D101" s="19"/>
      <c r="E101" s="85"/>
      <c r="F101" s="113"/>
      <c r="G101" s="76"/>
      <c r="H101" s="114"/>
      <c r="I101" s="76"/>
      <c r="J101" s="114"/>
      <c r="K101" s="76"/>
      <c r="L101" s="128"/>
      <c r="M101" s="121"/>
      <c r="N101" s="121"/>
      <c r="O101" s="121"/>
      <c r="Q101" s="37"/>
      <c r="R101" s="37"/>
      <c r="S101" s="37"/>
    </row>
    <row r="102" spans="1:19" s="25" customFormat="1" ht="21" x14ac:dyDescent="0.4">
      <c r="A102" s="19">
        <v>1564</v>
      </c>
      <c r="B102" s="19" t="s">
        <v>47</v>
      </c>
      <c r="C102" s="19"/>
      <c r="D102" s="19"/>
      <c r="E102" s="85"/>
      <c r="F102" s="113"/>
      <c r="G102" s="76"/>
      <c r="H102" s="114"/>
      <c r="I102" s="76"/>
      <c r="J102" s="114"/>
      <c r="K102" s="76"/>
      <c r="L102" s="120" t="s">
        <v>199</v>
      </c>
      <c r="M102" s="121"/>
      <c r="N102" s="121"/>
      <c r="O102" s="121"/>
      <c r="Q102" s="37"/>
      <c r="R102" s="37"/>
      <c r="S102" s="37"/>
    </row>
    <row r="103" spans="1:19" s="25" customFormat="1" ht="21" x14ac:dyDescent="0.4">
      <c r="A103" s="40">
        <v>1599</v>
      </c>
      <c r="B103" s="40" t="s">
        <v>153</v>
      </c>
      <c r="C103" s="40"/>
      <c r="D103" s="40"/>
      <c r="E103" s="81">
        <f>SUM(E91:E102)</f>
        <v>0</v>
      </c>
      <c r="F103" s="81"/>
      <c r="G103" s="81">
        <f>SUM(G91:G102)</f>
        <v>0</v>
      </c>
      <c r="H103" s="77"/>
      <c r="I103" s="81">
        <f>SUM(I91:I102)</f>
        <v>0</v>
      </c>
      <c r="J103" s="77"/>
      <c r="K103" s="81">
        <f>SUM(K91:K102)</f>
        <v>0</v>
      </c>
      <c r="L103" s="122"/>
      <c r="M103" s="121"/>
      <c r="N103" s="121"/>
      <c r="O103" s="121"/>
      <c r="Q103" s="7"/>
      <c r="R103" s="7"/>
      <c r="S103" s="7"/>
    </row>
    <row r="104" spans="1:19" s="25" customFormat="1" ht="21" x14ac:dyDescent="0.4">
      <c r="A104" s="40">
        <v>1600</v>
      </c>
      <c r="B104" s="40" t="s">
        <v>19</v>
      </c>
      <c r="C104" s="40"/>
      <c r="D104" s="40"/>
      <c r="E104" s="81"/>
      <c r="F104" s="81"/>
      <c r="G104" s="81"/>
      <c r="H104" s="77"/>
      <c r="I104" s="81"/>
      <c r="J104" s="77"/>
      <c r="K104" s="81"/>
      <c r="L104" s="122"/>
      <c r="M104" s="121"/>
      <c r="N104" s="121"/>
      <c r="O104" s="121"/>
      <c r="Q104" s="7"/>
      <c r="R104" s="7"/>
      <c r="S104" s="7"/>
    </row>
    <row r="105" spans="1:19" s="25" customFormat="1" ht="21" x14ac:dyDescent="0.4">
      <c r="A105" s="19">
        <v>1602</v>
      </c>
      <c r="B105" s="19" t="s">
        <v>154</v>
      </c>
      <c r="C105" s="19"/>
      <c r="D105" s="19"/>
      <c r="E105" s="85"/>
      <c r="F105" s="113"/>
      <c r="G105" s="76"/>
      <c r="H105" s="114"/>
      <c r="I105" s="76"/>
      <c r="J105" s="114"/>
      <c r="K105" s="76"/>
      <c r="L105" s="121"/>
      <c r="M105" s="121"/>
      <c r="N105" s="121"/>
      <c r="O105" s="121"/>
      <c r="Q105" s="44"/>
      <c r="R105" s="10"/>
      <c r="S105" s="10"/>
    </row>
    <row r="106" spans="1:19" s="25" customFormat="1" ht="21" x14ac:dyDescent="0.4">
      <c r="A106" s="19">
        <v>1603</v>
      </c>
      <c r="B106" s="19" t="s">
        <v>155</v>
      </c>
      <c r="C106" s="19"/>
      <c r="D106" s="19"/>
      <c r="E106" s="85"/>
      <c r="F106" s="113"/>
      <c r="G106" s="76"/>
      <c r="H106" s="114"/>
      <c r="I106" s="76"/>
      <c r="J106" s="114"/>
      <c r="K106" s="76"/>
      <c r="L106" s="121"/>
      <c r="M106" s="121"/>
      <c r="N106" s="121"/>
      <c r="O106" s="121"/>
      <c r="Q106" s="10"/>
      <c r="R106" s="10"/>
      <c r="S106" s="10"/>
    </row>
    <row r="107" spans="1:19" s="25" customFormat="1" ht="21" x14ac:dyDescent="0.4">
      <c r="A107" s="21">
        <v>1645</v>
      </c>
      <c r="B107" s="40" t="s">
        <v>156</v>
      </c>
      <c r="C107" s="40"/>
      <c r="D107" s="40"/>
      <c r="E107" s="78">
        <f>SUM(+E105+E106)</f>
        <v>0</v>
      </c>
      <c r="F107" s="78"/>
      <c r="G107" s="78">
        <f>SUM(G105:G106)</f>
        <v>0</v>
      </c>
      <c r="H107" s="77"/>
      <c r="I107" s="78">
        <f>SUM(I105:I106)</f>
        <v>0</v>
      </c>
      <c r="J107" s="77"/>
      <c r="K107" s="78">
        <f>SUM(K105:K106)</f>
        <v>0</v>
      </c>
      <c r="L107" s="121"/>
      <c r="M107" s="121"/>
      <c r="N107" s="121"/>
      <c r="O107" s="121"/>
      <c r="Q107" s="3"/>
      <c r="R107" s="3"/>
      <c r="S107" s="3"/>
    </row>
    <row r="108" spans="1:19" s="25" customFormat="1" ht="21" x14ac:dyDescent="0.4">
      <c r="A108" s="34">
        <v>1646</v>
      </c>
      <c r="B108" s="34" t="s">
        <v>157</v>
      </c>
      <c r="C108" s="34"/>
      <c r="D108" s="34"/>
      <c r="E108" s="81">
        <f>E56+E86+E89+E103+E107</f>
        <v>0</v>
      </c>
      <c r="F108" s="81"/>
      <c r="G108" s="81">
        <f>G56+G86+G89+G103+G107</f>
        <v>0</v>
      </c>
      <c r="H108" s="77"/>
      <c r="I108" s="81">
        <f>I56+I86+I89+I103+I107</f>
        <v>0</v>
      </c>
      <c r="J108" s="77"/>
      <c r="K108" s="81">
        <f>K56+K86+K89+K103+K107</f>
        <v>0</v>
      </c>
      <c r="L108" s="124"/>
      <c r="M108" s="121"/>
      <c r="N108" s="121"/>
      <c r="O108" s="121"/>
      <c r="Q108" s="7"/>
      <c r="R108" s="7"/>
      <c r="S108" s="7"/>
    </row>
    <row r="109" spans="1:19" s="25" customFormat="1" ht="21" x14ac:dyDescent="0.4">
      <c r="A109" s="34">
        <v>1647</v>
      </c>
      <c r="B109" s="34" t="s">
        <v>158</v>
      </c>
      <c r="C109" s="34"/>
      <c r="D109" s="34"/>
      <c r="E109" s="81">
        <f>SUM(E35+E108)</f>
        <v>0</v>
      </c>
      <c r="F109" s="81"/>
      <c r="G109" s="81">
        <f>SUM(G35+G108)</f>
        <v>0</v>
      </c>
      <c r="H109" s="77"/>
      <c r="I109" s="81">
        <f>SUM(I35+I108)</f>
        <v>0</v>
      </c>
      <c r="J109" s="77"/>
      <c r="K109" s="81">
        <f>SUM(K35+K108)</f>
        <v>0</v>
      </c>
      <c r="L109" s="129" t="s">
        <v>163</v>
      </c>
      <c r="M109" s="121"/>
      <c r="N109" s="121"/>
      <c r="O109" s="121"/>
      <c r="Q109" s="7"/>
      <c r="R109" s="7"/>
      <c r="S109" s="7"/>
    </row>
    <row r="110" spans="1:19" s="25" customFormat="1" ht="21" x14ac:dyDescent="0.4">
      <c r="A110" s="40">
        <v>1650</v>
      </c>
      <c r="B110" s="40" t="s">
        <v>159</v>
      </c>
      <c r="C110" s="40"/>
      <c r="D110" s="40"/>
      <c r="E110" s="81"/>
      <c r="F110" s="81"/>
      <c r="G110" s="81"/>
      <c r="H110" s="77"/>
      <c r="I110" s="81"/>
      <c r="J110" s="77"/>
      <c r="K110" s="81"/>
      <c r="L110" s="121"/>
      <c r="M110" s="121"/>
      <c r="N110" s="121"/>
      <c r="O110" s="121"/>
      <c r="Q110" s="7"/>
      <c r="R110" s="7"/>
      <c r="S110" s="7"/>
    </row>
    <row r="111" spans="1:19" s="25" customFormat="1" ht="21" customHeight="1" x14ac:dyDescent="0.4">
      <c r="A111" s="45">
        <v>1655</v>
      </c>
      <c r="B111" s="45" t="s">
        <v>160</v>
      </c>
      <c r="C111" s="45"/>
      <c r="D111" s="45"/>
      <c r="E111" s="85"/>
      <c r="F111" s="113"/>
      <c r="G111" s="76"/>
      <c r="H111" s="118"/>
      <c r="I111" s="76"/>
      <c r="J111" s="118"/>
      <c r="K111" s="76"/>
      <c r="L111" s="120" t="s">
        <v>239</v>
      </c>
      <c r="M111" s="120"/>
      <c r="N111" s="120"/>
      <c r="O111" s="120"/>
      <c r="P111" s="31"/>
      <c r="Q111" s="31"/>
      <c r="R111" s="10"/>
      <c r="S111" s="10"/>
    </row>
    <row r="112" spans="1:19" s="25" customFormat="1" ht="24" customHeight="1" x14ac:dyDescent="0.4">
      <c r="A112" s="45">
        <v>1658</v>
      </c>
      <c r="B112" s="45" t="s">
        <v>93</v>
      </c>
      <c r="C112" s="45"/>
      <c r="D112" s="45"/>
      <c r="E112" s="85"/>
      <c r="F112" s="113"/>
      <c r="G112" s="76"/>
      <c r="H112" s="118"/>
      <c r="I112" s="76"/>
      <c r="J112" s="118"/>
      <c r="K112" s="76"/>
      <c r="L112" s="120" t="s">
        <v>240</v>
      </c>
      <c r="M112" s="120"/>
      <c r="N112" s="120"/>
      <c r="O112" s="120"/>
      <c r="P112" s="31"/>
      <c r="Q112" s="31"/>
      <c r="R112" s="10"/>
      <c r="S112" s="10"/>
    </row>
    <row r="113" spans="1:19" s="25" customFormat="1" ht="21" x14ac:dyDescent="0.4">
      <c r="A113" s="40">
        <v>1659</v>
      </c>
      <c r="B113" s="40" t="s">
        <v>161</v>
      </c>
      <c r="C113" s="40"/>
      <c r="D113" s="40"/>
      <c r="E113" s="8">
        <f>SUM(E111:E112)</f>
        <v>0</v>
      </c>
      <c r="F113" s="8"/>
      <c r="G113" s="8">
        <f>SUM(G111:G112)</f>
        <v>0</v>
      </c>
      <c r="H113" s="40"/>
      <c r="I113" s="8">
        <f>SUM(I111:I112)</f>
        <v>0</v>
      </c>
      <c r="J113" s="40"/>
      <c r="K113" s="8">
        <f>SUM(K111:K112)</f>
        <v>0</v>
      </c>
      <c r="L113" s="121"/>
      <c r="M113" s="121"/>
      <c r="N113" s="121"/>
      <c r="O113" s="121"/>
      <c r="Q113" s="7"/>
      <c r="R113" s="7"/>
      <c r="S113" s="7"/>
    </row>
    <row r="114" spans="1:19" s="25" customFormat="1" ht="21" x14ac:dyDescent="0.4">
      <c r="A114" s="34">
        <v>4990</v>
      </c>
      <c r="B114" s="34" t="s">
        <v>162</v>
      </c>
      <c r="C114" s="34"/>
      <c r="D114" s="34"/>
      <c r="E114" s="5">
        <f>+E109+E113</f>
        <v>0</v>
      </c>
      <c r="F114" s="5"/>
      <c r="G114" s="5">
        <f>+G109+G113</f>
        <v>0</v>
      </c>
      <c r="H114" s="34"/>
      <c r="I114" s="5">
        <f>+I109+I113</f>
        <v>0</v>
      </c>
      <c r="J114" s="34"/>
      <c r="K114" s="5">
        <f>+K109+K113</f>
        <v>0</v>
      </c>
      <c r="L114" s="129" t="s">
        <v>163</v>
      </c>
      <c r="M114" s="121"/>
      <c r="N114" s="121"/>
      <c r="O114" s="121"/>
      <c r="Q114" s="7"/>
      <c r="R114" s="7"/>
      <c r="S114" s="7"/>
    </row>
    <row r="115" spans="1:19" s="25" customFormat="1" ht="21" x14ac:dyDescent="0.4">
      <c r="A115" s="40"/>
      <c r="B115" s="46" t="s">
        <v>290</v>
      </c>
      <c r="C115" s="40"/>
      <c r="D115" s="40"/>
      <c r="E115" s="6"/>
      <c r="F115" s="6"/>
      <c r="G115" s="6"/>
      <c r="H115" s="40"/>
      <c r="I115" s="6"/>
      <c r="J115" s="40"/>
      <c r="K115" s="6"/>
      <c r="L115" s="130"/>
      <c r="M115" s="121"/>
      <c r="N115" s="121"/>
      <c r="O115" s="121"/>
      <c r="Q115" s="7"/>
      <c r="R115" s="7"/>
      <c r="S115" s="7"/>
    </row>
    <row r="116" spans="1:19" s="25" customFormat="1" ht="21" x14ac:dyDescent="0.4">
      <c r="A116" s="31"/>
      <c r="B116" s="47" t="s">
        <v>23</v>
      </c>
      <c r="C116" s="48"/>
      <c r="D116" s="48"/>
      <c r="E116" s="11">
        <f>-IF(E57&lt;-40000,(E57+40000)*50%,0)</f>
        <v>0</v>
      </c>
      <c r="F116" s="49"/>
      <c r="G116" s="11">
        <f>-IF(G57&lt;-40000,(G57+40000)*50%,0)</f>
        <v>0</v>
      </c>
      <c r="H116" s="48"/>
      <c r="I116" s="11">
        <f>-IF(I57&lt;-40000,(I57+40000)*50%,0)</f>
        <v>0</v>
      </c>
      <c r="J116" s="48"/>
      <c r="K116" s="11">
        <f>-IF(K57&lt;-40000,(K57+40000)*50%,0)</f>
        <v>0</v>
      </c>
      <c r="L116" s="120" t="s">
        <v>289</v>
      </c>
      <c r="M116" s="121"/>
      <c r="N116" s="121"/>
      <c r="O116" s="121"/>
      <c r="Q116" s="7"/>
      <c r="R116" s="7"/>
      <c r="S116" s="7"/>
    </row>
    <row r="117" spans="1:19" s="25" customFormat="1" ht="21" x14ac:dyDescent="0.4">
      <c r="A117" s="31"/>
      <c r="B117" s="46" t="s">
        <v>215</v>
      </c>
      <c r="C117" s="48"/>
      <c r="D117" s="48"/>
      <c r="E117" s="83">
        <f>+E114+E116</f>
        <v>0</v>
      </c>
      <c r="F117" s="49"/>
      <c r="G117" s="83">
        <f>+G114+G116</f>
        <v>0</v>
      </c>
      <c r="H117" s="48"/>
      <c r="I117" s="83">
        <f>+I114+I116</f>
        <v>0</v>
      </c>
      <c r="J117" s="48"/>
      <c r="K117" s="83">
        <f>+K114+K116</f>
        <v>0</v>
      </c>
      <c r="L117" s="129" t="s">
        <v>163</v>
      </c>
      <c r="M117" s="121"/>
      <c r="N117" s="121"/>
      <c r="O117" s="121"/>
      <c r="Q117" s="7"/>
      <c r="R117" s="7"/>
      <c r="S117" s="7"/>
    </row>
    <row r="118" spans="1:19" s="25" customFormat="1" ht="21" x14ac:dyDescent="0.4">
      <c r="A118" s="31"/>
      <c r="B118" s="47" t="s">
        <v>217</v>
      </c>
      <c r="C118" s="48"/>
      <c r="D118" s="48"/>
      <c r="E118" s="11">
        <f>-IF(E57&lt;0,E57*10%,0)</f>
        <v>0</v>
      </c>
      <c r="F118" s="49"/>
      <c r="G118" s="11">
        <f>-IF(G57&lt;0,G57*10%,0)</f>
        <v>0</v>
      </c>
      <c r="H118" s="48"/>
      <c r="I118" s="11">
        <f>-IF(I57&lt;0,I57*10%,0)</f>
        <v>0</v>
      </c>
      <c r="J118" s="48"/>
      <c r="K118" s="11">
        <f>-IF(K57&lt;0,K57*10%,0)</f>
        <v>0</v>
      </c>
      <c r="L118" s="120" t="s">
        <v>241</v>
      </c>
      <c r="M118" s="121"/>
      <c r="N118" s="121"/>
      <c r="O118" s="121"/>
      <c r="Q118" s="7"/>
      <c r="R118" s="7"/>
      <c r="S118" s="7"/>
    </row>
    <row r="119" spans="1:19" s="25" customFormat="1" ht="21" x14ac:dyDescent="0.4">
      <c r="A119" s="31"/>
      <c r="B119" s="46" t="s">
        <v>216</v>
      </c>
      <c r="C119" s="50"/>
      <c r="D119" s="50"/>
      <c r="E119" s="12">
        <f>+E117+E118</f>
        <v>0</v>
      </c>
      <c r="F119" s="51"/>
      <c r="G119" s="12">
        <f>+G117+G118</f>
        <v>0</v>
      </c>
      <c r="H119" s="50"/>
      <c r="I119" s="12">
        <f>+I117+I118</f>
        <v>0</v>
      </c>
      <c r="J119" s="50"/>
      <c r="K119" s="12">
        <f>+K117+K118</f>
        <v>0</v>
      </c>
      <c r="L119" s="178" t="s">
        <v>163</v>
      </c>
      <c r="M119" s="178"/>
      <c r="N119" s="178"/>
      <c r="O119" s="178"/>
      <c r="Q119" s="7"/>
      <c r="R119" s="7"/>
      <c r="S119" s="7"/>
    </row>
    <row r="120" spans="1:19" s="25" customFormat="1" ht="21" x14ac:dyDescent="0.4">
      <c r="A120" s="19"/>
      <c r="F120" s="9"/>
      <c r="G120" s="9"/>
      <c r="L120" s="121"/>
      <c r="M120" s="121"/>
      <c r="N120" s="121"/>
      <c r="O120" s="121"/>
      <c r="Q120" s="10"/>
      <c r="R120" s="10"/>
      <c r="S120" s="10"/>
    </row>
    <row r="121" spans="1:19" s="25" customFormat="1" ht="21" x14ac:dyDescent="0.4">
      <c r="A121" s="19"/>
      <c r="B121" s="19"/>
      <c r="C121" s="19"/>
      <c r="D121" s="19"/>
      <c r="E121" s="9"/>
      <c r="F121" s="9"/>
      <c r="G121" s="9"/>
      <c r="H121" s="19"/>
      <c r="I121" s="9"/>
      <c r="J121" s="19"/>
      <c r="K121" s="9"/>
      <c r="L121" s="121"/>
      <c r="M121" s="121"/>
      <c r="N121" s="121"/>
      <c r="O121" s="121"/>
      <c r="Q121" s="10"/>
      <c r="R121" s="10"/>
      <c r="S121" s="10"/>
    </row>
    <row r="122" spans="1:19" x14ac:dyDescent="0.3">
      <c r="B122" s="52"/>
      <c r="C122" s="52"/>
      <c r="D122" s="52"/>
      <c r="E122" s="53"/>
      <c r="F122" s="53"/>
      <c r="G122" s="53"/>
      <c r="H122" s="52"/>
      <c r="I122" s="53"/>
      <c r="J122" s="52"/>
      <c r="K122" s="53"/>
      <c r="Q122" s="24"/>
      <c r="R122" s="24"/>
      <c r="S122" s="24"/>
    </row>
    <row r="142" spans="5:19" x14ac:dyDescent="0.3">
      <c r="E142" s="53"/>
      <c r="F142" s="53"/>
      <c r="G142" s="53"/>
      <c r="I142" s="53"/>
      <c r="K142" s="53"/>
      <c r="Q142" s="24"/>
      <c r="R142" s="24"/>
      <c r="S142" s="24"/>
    </row>
    <row r="143" spans="5:19" x14ac:dyDescent="0.3">
      <c r="E143" s="53"/>
      <c r="F143" s="53"/>
      <c r="G143" s="53"/>
      <c r="I143" s="53"/>
      <c r="K143" s="53"/>
      <c r="Q143" s="24"/>
      <c r="R143" s="24"/>
      <c r="S143" s="24"/>
    </row>
    <row r="144" spans="5:19" x14ac:dyDescent="0.3">
      <c r="E144" s="53"/>
      <c r="F144" s="53"/>
      <c r="G144" s="53"/>
      <c r="I144" s="53"/>
      <c r="K144" s="53"/>
      <c r="Q144" s="24"/>
      <c r="R144" s="24"/>
      <c r="S144" s="24"/>
    </row>
    <row r="145" spans="5:19" x14ac:dyDescent="0.3">
      <c r="E145" s="53"/>
      <c r="F145" s="53"/>
      <c r="G145" s="53"/>
      <c r="I145" s="53"/>
      <c r="K145" s="53"/>
      <c r="Q145" s="24"/>
      <c r="R145" s="24"/>
      <c r="S145" s="24"/>
    </row>
    <row r="146" spans="5:19" x14ac:dyDescent="0.3">
      <c r="E146" s="53"/>
      <c r="F146" s="53"/>
      <c r="G146" s="53"/>
      <c r="I146" s="53"/>
      <c r="K146" s="53"/>
      <c r="Q146" s="24"/>
      <c r="R146" s="24"/>
      <c r="S146" s="24"/>
    </row>
    <row r="147" spans="5:19" x14ac:dyDescent="0.3">
      <c r="E147" s="53"/>
      <c r="F147" s="53"/>
      <c r="G147" s="53"/>
      <c r="I147" s="53"/>
      <c r="K147" s="53"/>
      <c r="Q147" s="24"/>
      <c r="R147" s="24"/>
      <c r="S147" s="24"/>
    </row>
    <row r="148" spans="5:19" x14ac:dyDescent="0.3">
      <c r="E148" s="53"/>
      <c r="F148" s="53"/>
      <c r="G148" s="53"/>
      <c r="I148" s="53"/>
      <c r="K148" s="53"/>
      <c r="Q148" s="24"/>
      <c r="R148" s="24"/>
      <c r="S148" s="24"/>
    </row>
    <row r="149" spans="5:19" x14ac:dyDescent="0.3">
      <c r="E149" s="53"/>
      <c r="F149" s="53"/>
      <c r="G149" s="53"/>
      <c r="I149" s="53"/>
      <c r="K149" s="53"/>
      <c r="Q149" s="24"/>
      <c r="R149" s="24"/>
      <c r="S149" s="24"/>
    </row>
    <row r="150" spans="5:19" x14ac:dyDescent="0.3">
      <c r="E150" s="53"/>
      <c r="F150" s="53"/>
      <c r="G150" s="53"/>
      <c r="I150" s="53"/>
      <c r="K150" s="53"/>
      <c r="Q150" s="24"/>
      <c r="R150" s="24"/>
      <c r="S150" s="24"/>
    </row>
    <row r="151" spans="5:19" x14ac:dyDescent="0.3">
      <c r="E151" s="53"/>
      <c r="F151" s="53"/>
      <c r="G151" s="53"/>
      <c r="I151" s="53"/>
      <c r="K151" s="53"/>
      <c r="Q151" s="24"/>
      <c r="R151" s="24"/>
      <c r="S151" s="24"/>
    </row>
    <row r="152" spans="5:19" x14ac:dyDescent="0.3">
      <c r="E152" s="53"/>
      <c r="F152" s="53"/>
      <c r="G152" s="53"/>
      <c r="I152" s="53"/>
      <c r="K152" s="53"/>
      <c r="Q152" s="24"/>
      <c r="R152" s="24"/>
      <c r="S152" s="24"/>
    </row>
    <row r="153" spans="5:19" x14ac:dyDescent="0.3">
      <c r="E153" s="53"/>
      <c r="F153" s="53"/>
      <c r="G153" s="53"/>
      <c r="I153" s="53"/>
      <c r="K153" s="53"/>
      <c r="Q153" s="24"/>
      <c r="R153" s="24"/>
      <c r="S153" s="24"/>
    </row>
    <row r="154" spans="5:19" x14ac:dyDescent="0.3">
      <c r="E154" s="53"/>
      <c r="F154" s="53"/>
      <c r="G154" s="53"/>
      <c r="I154" s="53"/>
      <c r="K154" s="53"/>
      <c r="Q154" s="24"/>
      <c r="R154" s="24"/>
      <c r="S154" s="24"/>
    </row>
    <row r="155" spans="5:19" x14ac:dyDescent="0.3">
      <c r="E155" s="53"/>
      <c r="F155" s="53"/>
      <c r="G155" s="53"/>
      <c r="I155" s="53"/>
      <c r="K155" s="53"/>
      <c r="Q155" s="24"/>
      <c r="R155" s="24"/>
      <c r="S155" s="24"/>
    </row>
    <row r="156" spans="5:19" x14ac:dyDescent="0.3">
      <c r="E156" s="53"/>
      <c r="F156" s="53"/>
      <c r="G156" s="53"/>
      <c r="I156" s="53"/>
      <c r="K156" s="53"/>
      <c r="Q156" s="24"/>
      <c r="R156" s="24"/>
      <c r="S156" s="24"/>
    </row>
    <row r="157" spans="5:19" x14ac:dyDescent="0.3">
      <c r="E157" s="53"/>
      <c r="F157" s="53"/>
      <c r="G157" s="53"/>
      <c r="I157" s="53"/>
      <c r="K157" s="53"/>
      <c r="Q157" s="24"/>
      <c r="R157" s="24"/>
      <c r="S157" s="24"/>
    </row>
    <row r="158" spans="5:19" x14ac:dyDescent="0.3">
      <c r="E158" s="53"/>
      <c r="F158" s="53"/>
      <c r="G158" s="53"/>
      <c r="I158" s="53"/>
      <c r="K158" s="53"/>
      <c r="Q158" s="24"/>
      <c r="R158" s="24"/>
      <c r="S158" s="24"/>
    </row>
    <row r="159" spans="5:19" x14ac:dyDescent="0.3">
      <c r="E159" s="53"/>
      <c r="F159" s="53"/>
      <c r="G159" s="53"/>
      <c r="I159" s="53"/>
      <c r="K159" s="53"/>
      <c r="Q159" s="24"/>
      <c r="R159" s="24"/>
      <c r="S159" s="24"/>
    </row>
    <row r="160" spans="5:19" x14ac:dyDescent="0.3">
      <c r="E160" s="53"/>
      <c r="F160" s="53"/>
      <c r="G160" s="53"/>
      <c r="I160" s="53"/>
      <c r="K160" s="53"/>
      <c r="Q160" s="24"/>
      <c r="R160" s="24"/>
      <c r="S160" s="24"/>
    </row>
    <row r="161" spans="5:19" x14ac:dyDescent="0.3">
      <c r="E161" s="53"/>
      <c r="F161" s="53"/>
      <c r="G161" s="53"/>
      <c r="I161" s="53"/>
      <c r="K161" s="53"/>
      <c r="Q161" s="24"/>
      <c r="R161" s="24"/>
      <c r="S161" s="24"/>
    </row>
    <row r="162" spans="5:19" x14ac:dyDescent="0.3">
      <c r="E162" s="53"/>
      <c r="F162" s="53"/>
      <c r="G162" s="53"/>
      <c r="I162" s="53"/>
      <c r="K162" s="53"/>
      <c r="Q162" s="24"/>
      <c r="R162" s="24"/>
      <c r="S162" s="24"/>
    </row>
    <row r="163" spans="5:19" x14ac:dyDescent="0.3">
      <c r="E163" s="53"/>
      <c r="F163" s="53"/>
      <c r="G163" s="53"/>
      <c r="I163" s="53"/>
      <c r="K163" s="53"/>
      <c r="Q163" s="24"/>
      <c r="R163" s="24"/>
      <c r="S163" s="24"/>
    </row>
    <row r="164" spans="5:19" x14ac:dyDescent="0.3">
      <c r="E164" s="53"/>
      <c r="F164" s="53"/>
      <c r="G164" s="53"/>
      <c r="I164" s="53"/>
      <c r="K164" s="53"/>
      <c r="Q164" s="24"/>
      <c r="R164" s="24"/>
      <c r="S164" s="24"/>
    </row>
    <row r="165" spans="5:19" x14ac:dyDescent="0.3">
      <c r="E165" s="53"/>
      <c r="F165" s="53"/>
      <c r="G165" s="53"/>
      <c r="I165" s="53"/>
      <c r="K165" s="53"/>
      <c r="Q165" s="24"/>
      <c r="R165" s="24"/>
      <c r="S165" s="24"/>
    </row>
    <row r="166" spans="5:19" x14ac:dyDescent="0.3">
      <c r="E166" s="53"/>
      <c r="F166" s="53"/>
      <c r="G166" s="53"/>
      <c r="I166" s="53"/>
      <c r="K166" s="53"/>
      <c r="Q166" s="24"/>
      <c r="R166" s="24"/>
      <c r="S166" s="24"/>
    </row>
    <row r="167" spans="5:19" x14ac:dyDescent="0.3">
      <c r="E167" s="53"/>
      <c r="F167" s="53"/>
      <c r="G167" s="53"/>
      <c r="I167" s="53"/>
      <c r="K167" s="53"/>
      <c r="Q167" s="24"/>
      <c r="R167" s="24"/>
      <c r="S167" s="24"/>
    </row>
    <row r="168" spans="5:19" x14ac:dyDescent="0.3">
      <c r="E168" s="53"/>
      <c r="F168" s="53"/>
      <c r="G168" s="53"/>
      <c r="I168" s="53"/>
      <c r="K168" s="53"/>
      <c r="Q168" s="24"/>
      <c r="R168" s="24"/>
      <c r="S168" s="24"/>
    </row>
    <row r="169" spans="5:19" x14ac:dyDescent="0.3">
      <c r="E169" s="53"/>
      <c r="F169" s="53"/>
      <c r="G169" s="53"/>
      <c r="I169" s="53"/>
      <c r="K169" s="53"/>
      <c r="Q169" s="24"/>
      <c r="R169" s="24"/>
      <c r="S169" s="24"/>
    </row>
    <row r="170" spans="5:19" x14ac:dyDescent="0.3">
      <c r="E170" s="53"/>
      <c r="F170" s="53"/>
      <c r="G170" s="53"/>
      <c r="I170" s="53"/>
      <c r="K170" s="53"/>
      <c r="Q170" s="24"/>
      <c r="R170" s="24"/>
      <c r="S170" s="24"/>
    </row>
    <row r="171" spans="5:19" x14ac:dyDescent="0.3">
      <c r="E171" s="53"/>
      <c r="F171" s="53"/>
      <c r="G171" s="53"/>
      <c r="I171" s="53"/>
      <c r="K171" s="53"/>
      <c r="Q171" s="24"/>
      <c r="R171" s="24"/>
      <c r="S171" s="24"/>
    </row>
    <row r="172" spans="5:19" x14ac:dyDescent="0.3">
      <c r="E172" s="53"/>
      <c r="F172" s="53"/>
      <c r="G172" s="53"/>
      <c r="I172" s="53"/>
      <c r="K172" s="53"/>
      <c r="Q172" s="24"/>
      <c r="R172" s="24"/>
      <c r="S172" s="24"/>
    </row>
    <row r="173" spans="5:19" x14ac:dyDescent="0.3">
      <c r="E173" s="53"/>
      <c r="F173" s="53"/>
      <c r="G173" s="53"/>
      <c r="I173" s="53"/>
      <c r="K173" s="53"/>
      <c r="Q173" s="24"/>
      <c r="R173" s="24"/>
      <c r="S173" s="24"/>
    </row>
    <row r="174" spans="5:19" x14ac:dyDescent="0.3">
      <c r="E174" s="53"/>
      <c r="F174" s="53"/>
      <c r="G174" s="53"/>
      <c r="I174" s="53"/>
      <c r="K174" s="53"/>
      <c r="Q174" s="24"/>
      <c r="R174" s="24"/>
      <c r="S174" s="24"/>
    </row>
    <row r="175" spans="5:19" x14ac:dyDescent="0.3">
      <c r="E175" s="53"/>
      <c r="F175" s="53"/>
      <c r="G175" s="53"/>
      <c r="I175" s="53"/>
      <c r="K175" s="53"/>
      <c r="Q175" s="24"/>
      <c r="R175" s="24"/>
      <c r="S175" s="24"/>
    </row>
    <row r="176" spans="5:19" x14ac:dyDescent="0.3">
      <c r="E176" s="53"/>
      <c r="F176" s="53"/>
      <c r="G176" s="53"/>
      <c r="I176" s="53"/>
      <c r="K176" s="53"/>
      <c r="Q176" s="24"/>
      <c r="R176" s="24"/>
      <c r="S176" s="24"/>
    </row>
    <row r="177" spans="5:19" x14ac:dyDescent="0.3">
      <c r="E177" s="53"/>
      <c r="F177" s="53"/>
      <c r="G177" s="53"/>
      <c r="I177" s="53"/>
      <c r="K177" s="53"/>
      <c r="Q177" s="24"/>
      <c r="R177" s="24"/>
      <c r="S177" s="24"/>
    </row>
    <row r="178" spans="5:19" x14ac:dyDescent="0.3">
      <c r="E178" s="53"/>
      <c r="F178" s="53"/>
      <c r="G178" s="53"/>
      <c r="I178" s="53"/>
      <c r="K178" s="53"/>
      <c r="Q178" s="24"/>
      <c r="R178" s="24"/>
      <c r="S178" s="24"/>
    </row>
    <row r="179" spans="5:19" x14ac:dyDescent="0.3">
      <c r="E179" s="53"/>
      <c r="F179" s="53"/>
      <c r="G179" s="53"/>
      <c r="I179" s="53"/>
      <c r="K179" s="53"/>
      <c r="Q179" s="24"/>
      <c r="R179" s="24"/>
      <c r="S179" s="24"/>
    </row>
    <row r="180" spans="5:19" x14ac:dyDescent="0.3">
      <c r="E180" s="53"/>
      <c r="F180" s="53"/>
      <c r="G180" s="53"/>
      <c r="I180" s="53"/>
      <c r="K180" s="53"/>
      <c r="Q180" s="24"/>
      <c r="R180" s="24"/>
      <c r="S180" s="24"/>
    </row>
    <row r="181" spans="5:19" x14ac:dyDescent="0.3">
      <c r="E181" s="53"/>
      <c r="F181" s="53"/>
      <c r="G181" s="53"/>
      <c r="I181" s="53"/>
      <c r="K181" s="53"/>
      <c r="Q181" s="24"/>
      <c r="R181" s="24"/>
      <c r="S181" s="24"/>
    </row>
    <row r="182" spans="5:19" x14ac:dyDescent="0.3">
      <c r="E182" s="53"/>
      <c r="F182" s="53"/>
      <c r="G182" s="53"/>
      <c r="I182" s="53"/>
      <c r="K182" s="53"/>
      <c r="Q182" s="24"/>
      <c r="R182" s="24"/>
      <c r="S182" s="24"/>
    </row>
    <row r="183" spans="5:19" x14ac:dyDescent="0.3">
      <c r="E183" s="53"/>
      <c r="F183" s="53"/>
      <c r="G183" s="53"/>
      <c r="I183" s="53"/>
      <c r="K183" s="53"/>
      <c r="Q183" s="24"/>
      <c r="R183" s="24"/>
      <c r="S183" s="24"/>
    </row>
    <row r="184" spans="5:19" x14ac:dyDescent="0.3">
      <c r="E184" s="53"/>
      <c r="F184" s="53"/>
      <c r="G184" s="53"/>
      <c r="I184" s="53"/>
      <c r="K184" s="53"/>
      <c r="Q184" s="24"/>
      <c r="R184" s="24"/>
      <c r="S184" s="24"/>
    </row>
    <row r="185" spans="5:19" x14ac:dyDescent="0.3">
      <c r="E185" s="53"/>
      <c r="F185" s="53"/>
      <c r="G185" s="53"/>
      <c r="I185" s="53"/>
      <c r="K185" s="53"/>
      <c r="Q185" s="24"/>
      <c r="R185" s="24"/>
      <c r="S185" s="24"/>
    </row>
    <row r="186" spans="5:19" x14ac:dyDescent="0.3">
      <c r="E186" s="53"/>
      <c r="F186" s="53"/>
      <c r="G186" s="53"/>
      <c r="I186" s="53"/>
      <c r="K186" s="53"/>
      <c r="Q186" s="24"/>
      <c r="R186" s="24"/>
      <c r="S186" s="24"/>
    </row>
    <row r="187" spans="5:19" x14ac:dyDescent="0.3">
      <c r="E187" s="53"/>
      <c r="F187" s="53"/>
      <c r="G187" s="53"/>
      <c r="I187" s="53"/>
      <c r="K187" s="53"/>
      <c r="Q187" s="24"/>
      <c r="R187" s="24"/>
      <c r="S187" s="24"/>
    </row>
    <row r="188" spans="5:19" x14ac:dyDescent="0.3">
      <c r="E188" s="53"/>
      <c r="F188" s="53"/>
      <c r="G188" s="53"/>
      <c r="I188" s="53"/>
      <c r="K188" s="53"/>
      <c r="Q188" s="24"/>
      <c r="R188" s="24"/>
      <c r="S188" s="24"/>
    </row>
    <row r="189" spans="5:19" x14ac:dyDescent="0.3">
      <c r="E189" s="53"/>
      <c r="F189" s="53"/>
      <c r="G189" s="53"/>
      <c r="I189" s="53"/>
      <c r="K189" s="53"/>
      <c r="Q189" s="24"/>
      <c r="R189" s="24"/>
      <c r="S189" s="24"/>
    </row>
    <row r="190" spans="5:19" x14ac:dyDescent="0.3">
      <c r="E190" s="53"/>
      <c r="F190" s="53"/>
      <c r="G190" s="53"/>
      <c r="I190" s="53"/>
      <c r="K190" s="53"/>
      <c r="Q190" s="24"/>
      <c r="R190" s="24"/>
      <c r="S190" s="24"/>
    </row>
    <row r="191" spans="5:19" x14ac:dyDescent="0.3">
      <c r="E191" s="53"/>
      <c r="F191" s="53"/>
      <c r="G191" s="53"/>
      <c r="I191" s="53"/>
      <c r="K191" s="53"/>
      <c r="Q191" s="24"/>
      <c r="R191" s="24"/>
      <c r="S191" s="24"/>
    </row>
    <row r="192" spans="5:19" x14ac:dyDescent="0.3">
      <c r="E192" s="53"/>
      <c r="F192" s="53"/>
      <c r="G192" s="53"/>
      <c r="I192" s="53"/>
      <c r="K192" s="53"/>
      <c r="Q192" s="24"/>
      <c r="R192" s="24"/>
      <c r="S192" s="24"/>
    </row>
    <row r="193" spans="5:19" x14ac:dyDescent="0.3">
      <c r="E193" s="53"/>
      <c r="F193" s="53"/>
      <c r="G193" s="53"/>
      <c r="I193" s="53"/>
      <c r="K193" s="53"/>
      <c r="Q193" s="24"/>
      <c r="R193" s="24"/>
      <c r="S193" s="24"/>
    </row>
    <row r="194" spans="5:19" x14ac:dyDescent="0.3">
      <c r="E194" s="53"/>
      <c r="F194" s="53"/>
      <c r="G194" s="53"/>
      <c r="I194" s="53"/>
      <c r="K194" s="53"/>
      <c r="Q194" s="24"/>
      <c r="R194" s="24"/>
      <c r="S194" s="24"/>
    </row>
    <row r="195" spans="5:19" x14ac:dyDescent="0.3">
      <c r="E195" s="53"/>
      <c r="F195" s="53"/>
      <c r="G195" s="53"/>
      <c r="I195" s="53"/>
      <c r="K195" s="53"/>
      <c r="Q195" s="24"/>
      <c r="R195" s="24"/>
      <c r="S195" s="24"/>
    </row>
    <row r="196" spans="5:19" x14ac:dyDescent="0.3">
      <c r="E196" s="53"/>
      <c r="F196" s="53"/>
      <c r="G196" s="53"/>
      <c r="I196" s="53"/>
      <c r="K196" s="53"/>
      <c r="Q196" s="24"/>
      <c r="R196" s="24"/>
      <c r="S196" s="24"/>
    </row>
    <row r="197" spans="5:19" x14ac:dyDescent="0.3">
      <c r="E197" s="53"/>
      <c r="F197" s="53"/>
      <c r="G197" s="53"/>
      <c r="I197" s="53"/>
      <c r="K197" s="53"/>
      <c r="Q197" s="24"/>
      <c r="R197" s="24"/>
      <c r="S197" s="24"/>
    </row>
    <row r="198" spans="5:19" x14ac:dyDescent="0.3">
      <c r="E198" s="53"/>
      <c r="F198" s="53"/>
      <c r="G198" s="53"/>
      <c r="I198" s="53"/>
      <c r="K198" s="53"/>
      <c r="Q198" s="24"/>
      <c r="R198" s="24"/>
      <c r="S198" s="24"/>
    </row>
    <row r="199" spans="5:19" x14ac:dyDescent="0.3">
      <c r="E199" s="53"/>
      <c r="F199" s="53"/>
      <c r="G199" s="53"/>
      <c r="I199" s="53"/>
      <c r="K199" s="53"/>
      <c r="Q199" s="24"/>
      <c r="R199" s="24"/>
      <c r="S199" s="24"/>
    </row>
    <row r="200" spans="5:19" x14ac:dyDescent="0.3">
      <c r="E200" s="53"/>
      <c r="F200" s="53"/>
      <c r="G200" s="53"/>
      <c r="I200" s="53"/>
      <c r="K200" s="53"/>
      <c r="Q200" s="24"/>
      <c r="R200" s="24"/>
      <c r="S200" s="24"/>
    </row>
    <row r="201" spans="5:19" x14ac:dyDescent="0.3">
      <c r="E201" s="53"/>
      <c r="F201" s="53"/>
      <c r="G201" s="53"/>
      <c r="I201" s="53"/>
      <c r="K201" s="53"/>
      <c r="Q201" s="24"/>
      <c r="R201" s="24"/>
      <c r="S201" s="24"/>
    </row>
    <row r="202" spans="5:19" x14ac:dyDescent="0.3">
      <c r="E202" s="53"/>
      <c r="F202" s="53"/>
      <c r="G202" s="53"/>
      <c r="I202" s="53"/>
      <c r="K202" s="53"/>
      <c r="Q202" s="24"/>
      <c r="R202" s="24"/>
      <c r="S202" s="24"/>
    </row>
    <row r="203" spans="5:19" x14ac:dyDescent="0.3">
      <c r="E203" s="53"/>
      <c r="F203" s="53"/>
      <c r="G203" s="53"/>
      <c r="I203" s="53"/>
      <c r="K203" s="53"/>
      <c r="Q203" s="24"/>
      <c r="R203" s="24"/>
      <c r="S203" s="24"/>
    </row>
    <row r="204" spans="5:19" x14ac:dyDescent="0.3">
      <c r="E204" s="53"/>
      <c r="F204" s="53"/>
      <c r="G204" s="53"/>
      <c r="I204" s="53"/>
      <c r="K204" s="53"/>
      <c r="Q204" s="24"/>
      <c r="R204" s="24"/>
      <c r="S204" s="24"/>
    </row>
    <row r="205" spans="5:19" x14ac:dyDescent="0.3">
      <c r="E205" s="53"/>
      <c r="F205" s="53"/>
      <c r="G205" s="53"/>
      <c r="I205" s="53"/>
      <c r="K205" s="53"/>
      <c r="Q205" s="24"/>
      <c r="R205" s="24"/>
      <c r="S205" s="24"/>
    </row>
    <row r="206" spans="5:19" x14ac:dyDescent="0.3">
      <c r="E206" s="53"/>
      <c r="F206" s="53"/>
      <c r="G206" s="53"/>
      <c r="I206" s="53"/>
      <c r="K206" s="53"/>
      <c r="Q206" s="24"/>
      <c r="R206" s="24"/>
      <c r="S206" s="24"/>
    </row>
    <row r="207" spans="5:19" x14ac:dyDescent="0.3">
      <c r="E207" s="53"/>
      <c r="F207" s="53"/>
      <c r="G207" s="53"/>
      <c r="I207" s="53"/>
      <c r="K207" s="53"/>
      <c r="Q207" s="24"/>
      <c r="R207" s="24"/>
      <c r="S207" s="24"/>
    </row>
    <row r="208" spans="5:19" x14ac:dyDescent="0.3">
      <c r="E208" s="53"/>
      <c r="F208" s="53"/>
      <c r="G208" s="53"/>
      <c r="I208" s="53"/>
      <c r="K208" s="53"/>
      <c r="Q208" s="24"/>
      <c r="R208" s="24"/>
      <c r="S208" s="24"/>
    </row>
    <row r="209" spans="5:19" x14ac:dyDescent="0.3">
      <c r="E209" s="53"/>
      <c r="F209" s="53"/>
      <c r="G209" s="53"/>
      <c r="I209" s="53"/>
      <c r="K209" s="53"/>
      <c r="Q209" s="24"/>
      <c r="R209" s="24"/>
      <c r="S209" s="24"/>
    </row>
    <row r="210" spans="5:19" x14ac:dyDescent="0.3">
      <c r="E210" s="53"/>
      <c r="F210" s="53"/>
      <c r="G210" s="53"/>
      <c r="I210" s="53"/>
      <c r="K210" s="53"/>
      <c r="Q210" s="24"/>
      <c r="R210" s="24"/>
      <c r="S210" s="24"/>
    </row>
    <row r="211" spans="5:19" x14ac:dyDescent="0.3">
      <c r="E211" s="53"/>
      <c r="F211" s="53"/>
      <c r="G211" s="53"/>
      <c r="I211" s="53"/>
      <c r="K211" s="53"/>
      <c r="Q211" s="24"/>
      <c r="R211" s="24"/>
      <c r="S211" s="24"/>
    </row>
    <row r="212" spans="5:19" x14ac:dyDescent="0.3">
      <c r="E212" s="53"/>
      <c r="F212" s="53"/>
      <c r="G212" s="53"/>
      <c r="I212" s="53"/>
      <c r="K212" s="53"/>
      <c r="Q212" s="24"/>
      <c r="R212" s="24"/>
      <c r="S212" s="24"/>
    </row>
    <row r="213" spans="5:19" x14ac:dyDescent="0.3">
      <c r="E213" s="53"/>
      <c r="F213" s="53"/>
      <c r="G213" s="53"/>
      <c r="I213" s="53"/>
      <c r="K213" s="53"/>
      <c r="Q213" s="24"/>
      <c r="R213" s="24"/>
      <c r="S213" s="24"/>
    </row>
    <row r="214" spans="5:19" x14ac:dyDescent="0.3">
      <c r="E214" s="53"/>
      <c r="F214" s="53"/>
      <c r="G214" s="53"/>
      <c r="I214" s="53"/>
      <c r="K214" s="53"/>
      <c r="Q214" s="24"/>
      <c r="R214" s="24"/>
      <c r="S214" s="24"/>
    </row>
    <row r="215" spans="5:19" x14ac:dyDescent="0.3">
      <c r="E215" s="53"/>
      <c r="F215" s="53"/>
      <c r="G215" s="53"/>
      <c r="I215" s="53"/>
      <c r="K215" s="53"/>
      <c r="Q215" s="24"/>
      <c r="R215" s="24"/>
      <c r="S215" s="24"/>
    </row>
    <row r="216" spans="5:19" x14ac:dyDescent="0.3">
      <c r="E216" s="53"/>
      <c r="F216" s="53"/>
      <c r="G216" s="53"/>
      <c r="I216" s="53"/>
      <c r="K216" s="53"/>
      <c r="Q216" s="24"/>
      <c r="R216" s="24"/>
      <c r="S216" s="24"/>
    </row>
    <row r="217" spans="5:19" x14ac:dyDescent="0.3">
      <c r="E217" s="53"/>
      <c r="F217" s="53"/>
      <c r="G217" s="53"/>
      <c r="I217" s="53"/>
      <c r="K217" s="53"/>
      <c r="Q217" s="24"/>
      <c r="R217" s="24"/>
      <c r="S217" s="24"/>
    </row>
    <row r="218" spans="5:19" x14ac:dyDescent="0.3">
      <c r="E218" s="53"/>
      <c r="F218" s="53"/>
      <c r="G218" s="53"/>
      <c r="I218" s="53"/>
      <c r="K218" s="53"/>
      <c r="Q218" s="24"/>
      <c r="R218" s="24"/>
      <c r="S218" s="24"/>
    </row>
    <row r="219" spans="5:19" x14ac:dyDescent="0.3">
      <c r="E219" s="53"/>
      <c r="F219" s="53"/>
      <c r="G219" s="53"/>
      <c r="I219" s="53"/>
      <c r="K219" s="53"/>
      <c r="Q219" s="24"/>
      <c r="R219" s="24"/>
      <c r="S219" s="24"/>
    </row>
    <row r="220" spans="5:19" x14ac:dyDescent="0.3">
      <c r="E220" s="53"/>
      <c r="F220" s="53"/>
      <c r="G220" s="53"/>
      <c r="I220" s="53"/>
      <c r="K220" s="53"/>
      <c r="Q220" s="24"/>
      <c r="R220" s="24"/>
      <c r="S220" s="24"/>
    </row>
    <row r="221" spans="5:19" x14ac:dyDescent="0.3">
      <c r="E221" s="53"/>
      <c r="F221" s="53"/>
      <c r="G221" s="53"/>
      <c r="I221" s="53"/>
      <c r="K221" s="53"/>
      <c r="Q221" s="24"/>
      <c r="R221" s="24"/>
      <c r="S221" s="24"/>
    </row>
    <row r="222" spans="5:19" x14ac:dyDescent="0.3">
      <c r="E222" s="53"/>
      <c r="F222" s="53"/>
      <c r="G222" s="53"/>
      <c r="I222" s="53"/>
      <c r="K222" s="53"/>
      <c r="Q222" s="24"/>
      <c r="R222" s="24"/>
      <c r="S222" s="24"/>
    </row>
    <row r="223" spans="5:19" x14ac:dyDescent="0.3">
      <c r="E223" s="53"/>
      <c r="F223" s="53"/>
      <c r="G223" s="53"/>
      <c r="I223" s="53"/>
      <c r="K223" s="53"/>
      <c r="Q223" s="24"/>
      <c r="R223" s="24"/>
      <c r="S223" s="24"/>
    </row>
    <row r="224" spans="5:19" x14ac:dyDescent="0.3">
      <c r="E224" s="53"/>
      <c r="F224" s="53"/>
      <c r="G224" s="53"/>
      <c r="I224" s="53"/>
      <c r="K224" s="53"/>
      <c r="Q224" s="24"/>
      <c r="R224" s="24"/>
      <c r="S224" s="24"/>
    </row>
    <row r="225" spans="5:19" x14ac:dyDescent="0.3">
      <c r="E225" s="53"/>
      <c r="F225" s="53"/>
      <c r="G225" s="53"/>
      <c r="I225" s="53"/>
      <c r="K225" s="53"/>
      <c r="Q225" s="24"/>
      <c r="R225" s="24"/>
      <c r="S225" s="24"/>
    </row>
    <row r="226" spans="5:19" x14ac:dyDescent="0.3">
      <c r="E226" s="53"/>
      <c r="F226" s="53"/>
      <c r="G226" s="53"/>
      <c r="I226" s="53"/>
      <c r="K226" s="53"/>
      <c r="Q226" s="24"/>
      <c r="R226" s="24"/>
      <c r="S226" s="24"/>
    </row>
    <row r="227" spans="5:19" x14ac:dyDescent="0.3">
      <c r="E227" s="53"/>
      <c r="F227" s="53"/>
      <c r="G227" s="53"/>
      <c r="I227" s="53"/>
      <c r="K227" s="53"/>
      <c r="Q227" s="24"/>
      <c r="R227" s="24"/>
      <c r="S227" s="24"/>
    </row>
    <row r="228" spans="5:19" x14ac:dyDescent="0.3">
      <c r="E228" s="53"/>
      <c r="F228" s="53"/>
      <c r="G228" s="53"/>
      <c r="I228" s="53"/>
      <c r="K228" s="53"/>
      <c r="Q228" s="24"/>
      <c r="R228" s="24"/>
      <c r="S228" s="24"/>
    </row>
    <row r="229" spans="5:19" x14ac:dyDescent="0.3">
      <c r="E229" s="53"/>
      <c r="F229" s="53"/>
      <c r="G229" s="53"/>
      <c r="I229" s="53"/>
      <c r="K229" s="53"/>
      <c r="Q229" s="24"/>
      <c r="R229" s="24"/>
      <c r="S229" s="24"/>
    </row>
    <row r="230" spans="5:19" x14ac:dyDescent="0.3">
      <c r="E230" s="53"/>
      <c r="F230" s="53"/>
      <c r="G230" s="53"/>
      <c r="I230" s="53"/>
      <c r="K230" s="53"/>
      <c r="Q230" s="24"/>
      <c r="R230" s="24"/>
      <c r="S230" s="24"/>
    </row>
    <row r="231" spans="5:19" x14ac:dyDescent="0.3">
      <c r="E231" s="53"/>
      <c r="F231" s="53"/>
      <c r="G231" s="53"/>
      <c r="I231" s="53"/>
      <c r="K231" s="53"/>
      <c r="Q231" s="24"/>
      <c r="R231" s="24"/>
      <c r="S231" s="24"/>
    </row>
    <row r="232" spans="5:19" x14ac:dyDescent="0.3">
      <c r="E232" s="53"/>
      <c r="F232" s="53"/>
      <c r="G232" s="53"/>
      <c r="I232" s="53"/>
      <c r="K232" s="53"/>
      <c r="Q232" s="24"/>
      <c r="R232" s="24"/>
      <c r="S232" s="24"/>
    </row>
    <row r="233" spans="5:19" x14ac:dyDescent="0.3">
      <c r="E233" s="53"/>
      <c r="F233" s="53"/>
      <c r="G233" s="53"/>
      <c r="I233" s="53"/>
      <c r="K233" s="53"/>
      <c r="Q233" s="24"/>
      <c r="R233" s="24"/>
      <c r="S233" s="24"/>
    </row>
    <row r="234" spans="5:19" x14ac:dyDescent="0.3">
      <c r="E234" s="53"/>
      <c r="F234" s="53"/>
      <c r="G234" s="53"/>
      <c r="I234" s="53"/>
      <c r="K234" s="53"/>
      <c r="Q234" s="24"/>
      <c r="R234" s="24"/>
      <c r="S234" s="24"/>
    </row>
    <row r="235" spans="5:19" x14ac:dyDescent="0.3">
      <c r="E235" s="53"/>
      <c r="F235" s="53"/>
      <c r="G235" s="53"/>
      <c r="I235" s="53"/>
      <c r="K235" s="53"/>
      <c r="Q235" s="24"/>
      <c r="R235" s="24"/>
      <c r="S235" s="24"/>
    </row>
    <row r="236" spans="5:19" x14ac:dyDescent="0.3">
      <c r="E236" s="53"/>
      <c r="F236" s="53"/>
      <c r="G236" s="53"/>
      <c r="I236" s="53"/>
      <c r="K236" s="53"/>
      <c r="Q236" s="24"/>
      <c r="R236" s="24"/>
      <c r="S236" s="24"/>
    </row>
    <row r="237" spans="5:19" x14ac:dyDescent="0.3">
      <c r="E237" s="53"/>
      <c r="F237" s="53"/>
      <c r="G237" s="53"/>
      <c r="I237" s="53"/>
      <c r="K237" s="53"/>
      <c r="Q237" s="24"/>
      <c r="R237" s="24"/>
      <c r="S237" s="24"/>
    </row>
    <row r="238" spans="5:19" x14ac:dyDescent="0.3">
      <c r="E238" s="53"/>
      <c r="F238" s="53"/>
      <c r="G238" s="53"/>
      <c r="I238" s="53"/>
      <c r="K238" s="53"/>
      <c r="Q238" s="24"/>
      <c r="R238" s="24"/>
      <c r="S238" s="24"/>
    </row>
  </sheetData>
  <mergeCells count="2">
    <mergeCell ref="L119:O119"/>
    <mergeCell ref="G4:K4"/>
  </mergeCells>
  <phoneticPr fontId="2" type="noConversion"/>
  <pageMargins left="0.31496062992125984" right="0.31496062992125984" top="0.35433070866141736" bottom="0.35433070866141736" header="0.31496062992125984" footer="0.31496062992125984"/>
  <pageSetup paperSize="9" scale="53" fitToHeight="0" orientation="portrait" r:id="rId1"/>
  <rowBreaks count="1" manualBreakCount="1">
    <brk id="59"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4">
    <tabColor rgb="FFFF0000"/>
  </sheetPr>
  <dimension ref="A13:A35"/>
  <sheetViews>
    <sheetView workbookViewId="0">
      <selection activeCell="P39" sqref="P39"/>
    </sheetView>
  </sheetViews>
  <sheetFormatPr defaultRowHeight="12.75" x14ac:dyDescent="0.2"/>
  <cols>
    <col min="1" max="1" width="14.7109375" customWidth="1"/>
    <col min="6" max="6" width="10" customWidth="1"/>
    <col min="7" max="7" width="12.28515625" customWidth="1"/>
  </cols>
  <sheetData>
    <row r="13" spans="1:1" x14ac:dyDescent="0.2">
      <c r="A13" s="2" t="s">
        <v>164</v>
      </c>
    </row>
    <row r="14" spans="1:1" x14ac:dyDescent="0.2">
      <c r="A14" s="2" t="s">
        <v>165</v>
      </c>
    </row>
    <row r="16" spans="1:1" x14ac:dyDescent="0.2">
      <c r="A16" s="1" t="s">
        <v>166</v>
      </c>
    </row>
    <row r="17" spans="1:1" x14ac:dyDescent="0.2">
      <c r="A17" s="2" t="s">
        <v>167</v>
      </c>
    </row>
    <row r="18" spans="1:1" x14ac:dyDescent="0.2">
      <c r="A18" s="2" t="s">
        <v>168</v>
      </c>
    </row>
    <row r="19" spans="1:1" x14ac:dyDescent="0.2">
      <c r="A19" s="2" t="s">
        <v>169</v>
      </c>
    </row>
    <row r="20" spans="1:1" x14ac:dyDescent="0.2">
      <c r="A20" s="2" t="s">
        <v>170</v>
      </c>
    </row>
    <row r="21" spans="1:1" x14ac:dyDescent="0.2">
      <c r="A21" s="2" t="s">
        <v>171</v>
      </c>
    </row>
    <row r="22" spans="1:1" x14ac:dyDescent="0.2">
      <c r="A22" s="2" t="s">
        <v>172</v>
      </c>
    </row>
    <row r="23" spans="1:1" x14ac:dyDescent="0.2">
      <c r="A23" s="2" t="s">
        <v>173</v>
      </c>
    </row>
    <row r="25" spans="1:1" x14ac:dyDescent="0.2">
      <c r="A25" s="1" t="s">
        <v>174</v>
      </c>
    </row>
    <row r="26" spans="1:1" x14ac:dyDescent="0.2">
      <c r="A26" s="2" t="s">
        <v>175</v>
      </c>
    </row>
    <row r="27" spans="1:1" x14ac:dyDescent="0.2">
      <c r="A27" s="2" t="s">
        <v>176</v>
      </c>
    </row>
    <row r="28" spans="1:1" x14ac:dyDescent="0.2">
      <c r="A28" s="2" t="s">
        <v>177</v>
      </c>
    </row>
    <row r="29" spans="1:1" x14ac:dyDescent="0.2">
      <c r="A29" s="2" t="s">
        <v>178</v>
      </c>
    </row>
    <row r="31" spans="1:1" x14ac:dyDescent="0.2">
      <c r="A31" s="1" t="s">
        <v>179</v>
      </c>
    </row>
    <row r="32" spans="1:1" x14ac:dyDescent="0.2">
      <c r="A32" s="2" t="s">
        <v>175</v>
      </c>
    </row>
    <row r="33" spans="1:1" x14ac:dyDescent="0.2">
      <c r="A33" s="2" t="s">
        <v>180</v>
      </c>
    </row>
    <row r="34" spans="1:1" x14ac:dyDescent="0.2">
      <c r="A34" s="2" t="s">
        <v>177</v>
      </c>
    </row>
    <row r="35" spans="1:1" x14ac:dyDescent="0.2">
      <c r="A35" s="2" t="s">
        <v>181</v>
      </c>
    </row>
  </sheetData>
  <pageMargins left="0.70866141732283472" right="0.70866141732283472" top="0.74803149606299213" bottom="0.74803149606299213"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6FE116E53422645A751F90C364B7B02" ma:contentTypeVersion="20" ma:contentTypeDescription="Opret et nyt dokument." ma:contentTypeScope="" ma:versionID="ffdfc4ceb0a7dfe6e91396b809881093">
  <xsd:schema xmlns:xsd="http://www.w3.org/2001/XMLSchema" xmlns:xs="http://www.w3.org/2001/XMLSchema" xmlns:p="http://schemas.microsoft.com/office/2006/metadata/properties" xmlns:ns2="9d15f3b8-8c21-4622-9eef-489e7164882e" xmlns:ns3="10ca99bf-ca5c-42d4-bc6d-d91a5144e622" targetNamespace="http://schemas.microsoft.com/office/2006/metadata/properties" ma:root="true" ma:fieldsID="b680f21e785202c557b49612b8a32642" ns2:_="" ns3:_="">
    <xsd:import namespace="9d15f3b8-8c21-4622-9eef-489e7164882e"/>
    <xsd:import namespace="10ca99bf-ca5c-42d4-bc6d-d91a5144e6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Samtykkeerkl_x00e6_ring" minOccurs="0"/>
                <xsd:element ref="ns2:MediaServiceObjectDetectorVersions" minOccurs="0"/>
                <xsd:element ref="ns2:MediaServiceSearchProperties" minOccurs="0"/>
                <xsd:element ref="ns2:RFRtjekli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15f3b8-8c21-4622-9eef-489e71648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63e8b409-a6fa-4bc5-9e3f-de614d7eb243" ma:termSetId="09814cd3-568e-fe90-9814-8d621ff8fb84" ma:anchorId="fba54fb3-c3e1-fe81-a776-ca4b69148c4d" ma:open="true" ma:isKeyword="false">
      <xsd:complexType>
        <xsd:sequence>
          <xsd:element ref="pc:Terms" minOccurs="0" maxOccurs="1"/>
        </xsd:sequence>
      </xsd:complexType>
    </xsd:element>
    <xsd:element name="Samtykkeerkl_x00e6_ring" ma:index="24" nillable="true" ma:displayName="Samtykkeerklæring" ma:description="Ja" ma:format="Dropdown" ma:internalName="Samtykkeerkl_x00e6_ring">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FRtjeklist" ma:index="27" nillable="true" ma:displayName="RFR tjeklist" ma:format="Dropdown" ma:internalName="RFRtjekli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ca99bf-ca5c-42d4-bc6d-d91a5144e622"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b5995f7-3933-4391-9c98-6e56845ff50f}" ma:internalName="TaxCatchAll" ma:showField="CatchAllData" ma:web="10ca99bf-ca5c-42d4-bc6d-d91a5144e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0ca99bf-ca5c-42d4-bc6d-d91a5144e622">
      <UserInfo>
        <DisplayName>Zahoor Illahi Sahibzada</DisplayName>
        <AccountId>33</AccountId>
        <AccountType/>
      </UserInfo>
    </SharedWithUsers>
    <TaxCatchAll xmlns="10ca99bf-ca5c-42d4-bc6d-d91a5144e622" xsi:nil="true"/>
    <lcf76f155ced4ddcb4097134ff3c332f xmlns="9d15f3b8-8c21-4622-9eef-489e7164882e">
      <Terms xmlns="http://schemas.microsoft.com/office/infopath/2007/PartnerControls"/>
    </lcf76f155ced4ddcb4097134ff3c332f>
    <Samtykkeerkl_x00e6_ring xmlns="9d15f3b8-8c21-4622-9eef-489e7164882e" xsi:nil="true"/>
    <RFRtjeklist xmlns="9d15f3b8-8c21-4622-9eef-489e7164882e" xsi:nil="true"/>
  </documentManagement>
</p:properties>
</file>

<file path=customXml/itemProps1.xml><?xml version="1.0" encoding="utf-8"?>
<ds:datastoreItem xmlns:ds="http://schemas.openxmlformats.org/officeDocument/2006/customXml" ds:itemID="{DDC26042-D0E5-4E90-B8CC-ADF3085C21E4}">
  <ds:schemaRefs>
    <ds:schemaRef ds:uri="http://schemas.microsoft.com/sharepoint/v3/contenttype/forms"/>
  </ds:schemaRefs>
</ds:datastoreItem>
</file>

<file path=customXml/itemProps2.xml><?xml version="1.0" encoding="utf-8"?>
<ds:datastoreItem xmlns:ds="http://schemas.openxmlformats.org/officeDocument/2006/customXml" ds:itemID="{D5C95B2D-AA62-4B74-A623-067437EB5B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15f3b8-8c21-4622-9eef-489e7164882e"/>
    <ds:schemaRef ds:uri="10ca99bf-ca5c-42d4-bc6d-d91a5144e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D0658-F7A6-4413-86C3-AE8E77284381}">
  <ds:schemaRefs>
    <ds:schemaRef ds:uri="http://schemas.microsoft.com/office/2006/metadata/properties"/>
    <ds:schemaRef ds:uri="http://schemas.microsoft.com/office/infopath/2007/PartnerControls"/>
    <ds:schemaRef ds:uri="10ca99bf-ca5c-42d4-bc6d-d91a5144e622"/>
    <ds:schemaRef ds:uri="9d15f3b8-8c21-4622-9eef-489e716488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8</vt:i4>
      </vt:variant>
    </vt:vector>
  </HeadingPairs>
  <TitlesOfParts>
    <vt:vector size="15" baseType="lpstr">
      <vt:lpstr>Forside</vt:lpstr>
      <vt:lpstr>Budget</vt:lpstr>
      <vt:lpstr>Noter budget</vt:lpstr>
      <vt:lpstr>Vejledning</vt:lpstr>
      <vt:lpstr>Basisoplysninger</vt:lpstr>
      <vt:lpstr>Indtastning budgettal</vt:lpstr>
      <vt:lpstr>OM LÅS</vt:lpstr>
      <vt:lpstr>Basisoplysninger!Udskriftsområde</vt:lpstr>
      <vt:lpstr>Budget!Udskriftsområde</vt:lpstr>
      <vt:lpstr>Forside!Udskriftsområde</vt:lpstr>
      <vt:lpstr>'Indtastning budgettal'!Udskriftsområde</vt:lpstr>
      <vt:lpstr>'Noter budget'!Udskriftsområde</vt:lpstr>
      <vt:lpstr>Vejledning!Udskriftsområde</vt:lpstr>
      <vt:lpstr>'Indtastning budgettal'!Udskriftstitler</vt:lpstr>
      <vt:lpstr>'Noter budget'!Udskriftstitler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Ursula</dc:creator>
  <cp:keywords/>
  <dc:description/>
  <cp:lastModifiedBy>Ivan Froggaard</cp:lastModifiedBy>
  <cp:revision/>
  <cp:lastPrinted>2025-09-10T07:26:49Z</cp:lastPrinted>
  <dcterms:created xsi:type="dcterms:W3CDTF">2011-04-07T18:48:14Z</dcterms:created>
  <dcterms:modified xsi:type="dcterms:W3CDTF">2025-09-22T10:51:24Z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0x01010036FE116E53422645A751F90C364B7B02</vt:lpwstr>
  </property>
  <property fmtid="{D5CDD505-2E9C-101B-9397-08002B2CF9AE}" pid="3" name="Order">
    <vt:r8>4552600</vt:r8>
  </property>
  <property fmtid="{D5CDD505-2E9C-101B-9397-08002B2CF9AE}" pid="4" name="MediaServiceImageTags">
    <vt:lpwstr/>
  </property>
</Properties>
</file>